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iksma\Box\CBTNweb\6. Site Content\Module 5 - Assessment and Case Formulation\Assessments - Other Resources (Module 5-Resources part 2)\"/>
    </mc:Choice>
  </mc:AlternateContent>
  <xr:revisionPtr revIDLastSave="0" documentId="13_ncr:1_{2F243D12-2ACD-4D28-B1A6-0C3D374B5CDF}" xr6:coauthVersionLast="47" xr6:coauthVersionMax="47" xr10:uidLastSave="{00000000-0000-0000-0000-000000000000}"/>
  <bookViews>
    <workbookView xWindow="585" yWindow="2445" windowWidth="38700" windowHeight="15030" tabRatio="721" activeTab="1" xr2:uid="{00000000-000D-0000-FFFF-FFFF00000000}"/>
  </bookViews>
  <sheets>
    <sheet name="Example" sheetId="12" r:id="rId1"/>
    <sheet name="Enter Sleep Diary Here" sheetId="6" r:id="rId2"/>
    <sheet name="PCL + Graph" sheetId="13" r:id="rId3"/>
    <sheet name="ISI + Graph" sheetId="5" r:id="rId4"/>
    <sheet name="Summary Graphs" sheetId="3" r:id="rId5"/>
    <sheet name="Weekly Summary Sheet" sheetId="2" r:id="rId6"/>
    <sheet name="Chart1" sheetId="8" r:id="rId7"/>
    <sheet name="Citation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1" i="6" l="1"/>
  <c r="L260" i="6"/>
  <c r="L229" i="6"/>
  <c r="L198" i="6"/>
  <c r="L167" i="6"/>
  <c r="L136" i="6"/>
  <c r="L105" i="6"/>
  <c r="L74" i="6"/>
  <c r="K29" i="12"/>
  <c r="J29" i="12"/>
  <c r="J30" i="12" s="1"/>
  <c r="J31" i="12" s="1"/>
  <c r="I29" i="12"/>
  <c r="I30" i="12" s="1"/>
  <c r="I31" i="12" s="1"/>
  <c r="H29" i="12"/>
  <c r="H30" i="12" s="1"/>
  <c r="H31" i="12" s="1"/>
  <c r="G29" i="12"/>
  <c r="G30" i="12" s="1"/>
  <c r="G31" i="12" s="1"/>
  <c r="F29" i="12"/>
  <c r="F30" i="12" s="1"/>
  <c r="F31" i="12" s="1"/>
  <c r="E29" i="12"/>
  <c r="E30" i="12" s="1"/>
  <c r="D29" i="12"/>
  <c r="D30" i="12" s="1"/>
  <c r="D31" i="12" s="1"/>
  <c r="K27" i="12"/>
  <c r="J27" i="12"/>
  <c r="I27" i="12"/>
  <c r="H27" i="12"/>
  <c r="G27" i="12"/>
  <c r="F27" i="12"/>
  <c r="E27" i="12"/>
  <c r="D27" i="12"/>
  <c r="K26" i="12"/>
  <c r="J26" i="12"/>
  <c r="I26" i="12"/>
  <c r="H26" i="12"/>
  <c r="G26" i="12"/>
  <c r="F26" i="12"/>
  <c r="E26" i="12"/>
  <c r="D26" i="12"/>
  <c r="K25" i="12"/>
  <c r="J25" i="12"/>
  <c r="I25" i="12"/>
  <c r="H25" i="12"/>
  <c r="G25" i="12"/>
  <c r="F25" i="12"/>
  <c r="E25" i="12"/>
  <c r="D25" i="12"/>
  <c r="K24" i="12"/>
  <c r="J24" i="12"/>
  <c r="I24" i="12"/>
  <c r="H24" i="12"/>
  <c r="G24" i="12"/>
  <c r="F24" i="12"/>
  <c r="L24" i="12" s="1"/>
  <c r="L6" i="12" s="1"/>
  <c r="E24" i="12"/>
  <c r="D24" i="12"/>
  <c r="L22" i="12"/>
  <c r="L21" i="12"/>
  <c r="L20" i="12"/>
  <c r="L19" i="12"/>
  <c r="L18" i="12"/>
  <c r="L17" i="12"/>
  <c r="L16" i="12"/>
  <c r="L15" i="12"/>
  <c r="L14" i="12"/>
  <c r="L13" i="12"/>
  <c r="L10" i="12"/>
  <c r="L9" i="12"/>
  <c r="L8" i="12"/>
  <c r="L299" i="6"/>
  <c r="L300" i="6"/>
  <c r="L301" i="6"/>
  <c r="L302" i="6"/>
  <c r="L303" i="6"/>
  <c r="L304" i="6"/>
  <c r="L297" i="6"/>
  <c r="K7" i="2" s="1"/>
  <c r="L298" i="6"/>
  <c r="K8" i="2" s="1"/>
  <c r="L268" i="6"/>
  <c r="L269" i="6"/>
  <c r="L270" i="6"/>
  <c r="L271" i="6"/>
  <c r="L272" i="6"/>
  <c r="L273" i="6"/>
  <c r="L266" i="6"/>
  <c r="J7" i="2" s="1"/>
  <c r="L267" i="6"/>
  <c r="J8" i="2" s="1"/>
  <c r="L237" i="6"/>
  <c r="L238" i="6"/>
  <c r="L239" i="6"/>
  <c r="L240" i="6"/>
  <c r="L241" i="6"/>
  <c r="L242" i="6"/>
  <c r="L235" i="6"/>
  <c r="I7" i="2" s="1"/>
  <c r="L236" i="6"/>
  <c r="I8" i="2" s="1"/>
  <c r="L206" i="6"/>
  <c r="L207" i="6"/>
  <c r="L208" i="6"/>
  <c r="L209" i="6"/>
  <c r="L210" i="6"/>
  <c r="L211" i="6"/>
  <c r="L204" i="6"/>
  <c r="H7" i="2" s="1"/>
  <c r="L205" i="6"/>
  <c r="H8" i="2" s="1"/>
  <c r="L175" i="6"/>
  <c r="L176" i="6"/>
  <c r="L177" i="6"/>
  <c r="L178" i="6"/>
  <c r="L179" i="6"/>
  <c r="L180" i="6"/>
  <c r="L173" i="6"/>
  <c r="G7" i="2" s="1"/>
  <c r="L174" i="6"/>
  <c r="G8" i="2" s="1"/>
  <c r="L144" i="6"/>
  <c r="L145" i="6"/>
  <c r="L146" i="6"/>
  <c r="L147" i="6"/>
  <c r="L148" i="6"/>
  <c r="L149" i="6"/>
  <c r="L142" i="6"/>
  <c r="F7" i="2" s="1"/>
  <c r="L143" i="6"/>
  <c r="F8" i="2" s="1"/>
  <c r="L113" i="6"/>
  <c r="L114" i="6"/>
  <c r="L115" i="6"/>
  <c r="L116" i="6"/>
  <c r="L117" i="6"/>
  <c r="L118" i="6"/>
  <c r="L111" i="6"/>
  <c r="E7" i="2" s="1"/>
  <c r="L112" i="6"/>
  <c r="E8" i="2" s="1"/>
  <c r="L82" i="6"/>
  <c r="L83" i="6"/>
  <c r="L84" i="6"/>
  <c r="L85" i="6"/>
  <c r="L86" i="6"/>
  <c r="L87" i="6"/>
  <c r="L80" i="6"/>
  <c r="D7" i="2" s="1"/>
  <c r="L81" i="6"/>
  <c r="D8" i="2" s="1"/>
  <c r="L51" i="6"/>
  <c r="L52" i="6"/>
  <c r="L53" i="6"/>
  <c r="L54" i="6"/>
  <c r="L55" i="6"/>
  <c r="L56" i="6"/>
  <c r="L49" i="6"/>
  <c r="C7" i="2" s="1"/>
  <c r="L50" i="6"/>
  <c r="C8" i="2" s="1"/>
  <c r="L43" i="6"/>
  <c r="L20" i="6"/>
  <c r="L21" i="6"/>
  <c r="L22" i="6"/>
  <c r="L23" i="6"/>
  <c r="L24" i="6"/>
  <c r="L25" i="6"/>
  <c r="L18" i="6"/>
  <c r="B7" i="2" s="1"/>
  <c r="L19" i="6"/>
  <c r="B8" i="2" s="1"/>
  <c r="L12" i="6"/>
  <c r="E27" i="6"/>
  <c r="L27" i="12" l="1"/>
  <c r="L12" i="12" s="1"/>
  <c r="K30" i="12"/>
  <c r="K31" i="12" s="1"/>
  <c r="L26" i="12"/>
  <c r="L11" i="12" s="1"/>
  <c r="L25" i="12"/>
  <c r="L7" i="12" s="1"/>
  <c r="E31" i="12"/>
  <c r="L29" i="12"/>
  <c r="E120" i="6"/>
  <c r="F120" i="6"/>
  <c r="G120" i="6"/>
  <c r="H120" i="6"/>
  <c r="I120" i="6"/>
  <c r="J120" i="6"/>
  <c r="K120" i="6"/>
  <c r="E121" i="6"/>
  <c r="F121" i="6"/>
  <c r="G121" i="6"/>
  <c r="H121" i="6"/>
  <c r="I121" i="6"/>
  <c r="J121" i="6"/>
  <c r="K121" i="6"/>
  <c r="E89" i="6"/>
  <c r="F89" i="6"/>
  <c r="G89" i="6"/>
  <c r="H89" i="6"/>
  <c r="I89" i="6"/>
  <c r="J89" i="6"/>
  <c r="K89" i="6"/>
  <c r="E90" i="6"/>
  <c r="F90" i="6"/>
  <c r="G90" i="6"/>
  <c r="H90" i="6"/>
  <c r="I90" i="6"/>
  <c r="J90" i="6"/>
  <c r="K90" i="6"/>
  <c r="L296" i="6"/>
  <c r="L295" i="6"/>
  <c r="L265" i="6"/>
  <c r="L264" i="6"/>
  <c r="L234" i="6"/>
  <c r="L233" i="6"/>
  <c r="L203" i="6"/>
  <c r="L202" i="6"/>
  <c r="L172" i="6"/>
  <c r="L171" i="6"/>
  <c r="L141" i="6"/>
  <c r="L140" i="6"/>
  <c r="L79" i="6"/>
  <c r="L78" i="6"/>
  <c r="L48" i="6"/>
  <c r="L47" i="6"/>
  <c r="D58" i="6"/>
  <c r="E58" i="6"/>
  <c r="F58" i="6"/>
  <c r="G58" i="6"/>
  <c r="H58" i="6"/>
  <c r="I58" i="6"/>
  <c r="J58" i="6"/>
  <c r="K58" i="6"/>
  <c r="D59" i="6"/>
  <c r="E59" i="6"/>
  <c r="F59" i="6"/>
  <c r="G59" i="6"/>
  <c r="H59" i="6"/>
  <c r="I59" i="6"/>
  <c r="J59" i="6"/>
  <c r="K59" i="6"/>
  <c r="D60" i="6"/>
  <c r="E60" i="6"/>
  <c r="F60" i="6"/>
  <c r="G60" i="6"/>
  <c r="H60" i="6"/>
  <c r="I60" i="6"/>
  <c r="J60" i="6"/>
  <c r="K60" i="6"/>
  <c r="L110" i="6"/>
  <c r="L109" i="6"/>
  <c r="L42" i="6"/>
  <c r="L44" i="6"/>
  <c r="D61" i="6"/>
  <c r="E61" i="6"/>
  <c r="F61" i="6"/>
  <c r="G61" i="6"/>
  <c r="H61" i="6"/>
  <c r="I61" i="6"/>
  <c r="J61" i="6"/>
  <c r="K61" i="6"/>
  <c r="D63" i="6"/>
  <c r="E63" i="6"/>
  <c r="F63" i="6"/>
  <c r="G63" i="6"/>
  <c r="H63" i="6"/>
  <c r="I63" i="6"/>
  <c r="J63" i="6"/>
  <c r="K63" i="6"/>
  <c r="L17" i="6"/>
  <c r="L16" i="6"/>
  <c r="L31" i="12" l="1"/>
  <c r="L30" i="12"/>
  <c r="H64" i="6"/>
  <c r="H65" i="6" s="1"/>
  <c r="F64" i="6"/>
  <c r="F65" i="6" s="1"/>
  <c r="J64" i="6"/>
  <c r="J65" i="6" s="1"/>
  <c r="I64" i="6"/>
  <c r="I65" i="6" s="1"/>
  <c r="E64" i="6"/>
  <c r="K64" i="6"/>
  <c r="K65" i="6" s="1"/>
  <c r="G64" i="6"/>
  <c r="G65" i="6" s="1"/>
  <c r="D64" i="6"/>
  <c r="D65" i="6" s="1"/>
  <c r="L58" i="6"/>
  <c r="L40" i="6" s="1"/>
  <c r="L60" i="6"/>
  <c r="L45" i="6" s="1"/>
  <c r="L59" i="6"/>
  <c r="L41" i="6" s="1"/>
  <c r="L63" i="6"/>
  <c r="L61" i="6"/>
  <c r="L46" i="6" s="1"/>
  <c r="K156" i="6"/>
  <c r="J156" i="6"/>
  <c r="I156" i="6"/>
  <c r="H156" i="6"/>
  <c r="G156" i="6"/>
  <c r="F156" i="6"/>
  <c r="E156" i="6"/>
  <c r="D156" i="6"/>
  <c r="K154" i="6"/>
  <c r="J154" i="6"/>
  <c r="I154" i="6"/>
  <c r="H154" i="6"/>
  <c r="G154" i="6"/>
  <c r="F154" i="6"/>
  <c r="E154" i="6"/>
  <c r="D154" i="6"/>
  <c r="K153" i="6"/>
  <c r="J153" i="6"/>
  <c r="I153" i="6"/>
  <c r="H153" i="6"/>
  <c r="G153" i="6"/>
  <c r="F153" i="6"/>
  <c r="E153" i="6"/>
  <c r="D153" i="6"/>
  <c r="K152" i="6"/>
  <c r="J152" i="6"/>
  <c r="I152" i="6"/>
  <c r="H152" i="6"/>
  <c r="G152" i="6"/>
  <c r="F152" i="6"/>
  <c r="E152" i="6"/>
  <c r="D152" i="6"/>
  <c r="K151" i="6"/>
  <c r="J151" i="6"/>
  <c r="I151" i="6"/>
  <c r="H151" i="6"/>
  <c r="G151" i="6"/>
  <c r="F151" i="6"/>
  <c r="E151" i="6"/>
  <c r="D151" i="6"/>
  <c r="L137" i="6"/>
  <c r="L135" i="6"/>
  <c r="K125" i="6"/>
  <c r="J125" i="6"/>
  <c r="I125" i="6"/>
  <c r="H125" i="6"/>
  <c r="G125" i="6"/>
  <c r="F125" i="6"/>
  <c r="E125" i="6"/>
  <c r="D125" i="6"/>
  <c r="K123" i="6"/>
  <c r="J123" i="6"/>
  <c r="I123" i="6"/>
  <c r="H123" i="6"/>
  <c r="G123" i="6"/>
  <c r="F123" i="6"/>
  <c r="E123" i="6"/>
  <c r="D123" i="6"/>
  <c r="K122" i="6"/>
  <c r="J122" i="6"/>
  <c r="I122" i="6"/>
  <c r="H122" i="6"/>
  <c r="G122" i="6"/>
  <c r="F122" i="6"/>
  <c r="E122" i="6"/>
  <c r="D122" i="6"/>
  <c r="D121" i="6"/>
  <c r="D120" i="6"/>
  <c r="L106" i="6"/>
  <c r="L104" i="6"/>
  <c r="L73" i="6"/>
  <c r="L75" i="6"/>
  <c r="D90" i="6"/>
  <c r="D91" i="6"/>
  <c r="E91" i="6"/>
  <c r="F91" i="6"/>
  <c r="G91" i="6"/>
  <c r="H91" i="6"/>
  <c r="I91" i="6"/>
  <c r="J91" i="6"/>
  <c r="K91" i="6"/>
  <c r="D92" i="6"/>
  <c r="E92" i="6"/>
  <c r="F92" i="6"/>
  <c r="G92" i="6"/>
  <c r="H92" i="6"/>
  <c r="I92" i="6"/>
  <c r="J92" i="6"/>
  <c r="K92" i="6"/>
  <c r="D94" i="6"/>
  <c r="E94" i="6"/>
  <c r="F94" i="6"/>
  <c r="G94" i="6"/>
  <c r="H94" i="6"/>
  <c r="I94" i="6"/>
  <c r="J94" i="6"/>
  <c r="K94" i="6"/>
  <c r="E182" i="6"/>
  <c r="F182" i="6"/>
  <c r="G182" i="6"/>
  <c r="H182" i="6"/>
  <c r="I182" i="6"/>
  <c r="J182" i="6"/>
  <c r="K182" i="6"/>
  <c r="E183" i="6"/>
  <c r="F183" i="6"/>
  <c r="G183" i="6"/>
  <c r="H183" i="6"/>
  <c r="I183" i="6"/>
  <c r="J183" i="6"/>
  <c r="K183" i="6"/>
  <c r="E184" i="6"/>
  <c r="F184" i="6"/>
  <c r="G184" i="6"/>
  <c r="H184" i="6"/>
  <c r="I184" i="6"/>
  <c r="J184" i="6"/>
  <c r="K184" i="6"/>
  <c r="E185" i="6"/>
  <c r="F185" i="6"/>
  <c r="G185" i="6"/>
  <c r="H185" i="6"/>
  <c r="I185" i="6"/>
  <c r="J185" i="6"/>
  <c r="K185" i="6"/>
  <c r="E187" i="6"/>
  <c r="F187" i="6"/>
  <c r="G187" i="6"/>
  <c r="H187" i="6"/>
  <c r="I187" i="6"/>
  <c r="J187" i="6"/>
  <c r="K187" i="6"/>
  <c r="E213" i="6"/>
  <c r="F213" i="6"/>
  <c r="G213" i="6"/>
  <c r="H213" i="6"/>
  <c r="I213" i="6"/>
  <c r="J213" i="6"/>
  <c r="K213" i="6"/>
  <c r="E214" i="6"/>
  <c r="F214" i="6"/>
  <c r="G214" i="6"/>
  <c r="H214" i="6"/>
  <c r="I214" i="6"/>
  <c r="J214" i="6"/>
  <c r="K214" i="6"/>
  <c r="E215" i="6"/>
  <c r="F215" i="6"/>
  <c r="G215" i="6"/>
  <c r="H215" i="6"/>
  <c r="I215" i="6"/>
  <c r="J215" i="6"/>
  <c r="K215" i="6"/>
  <c r="E216" i="6"/>
  <c r="F216" i="6"/>
  <c r="G216" i="6"/>
  <c r="H216" i="6"/>
  <c r="I216" i="6"/>
  <c r="J216" i="6"/>
  <c r="K216" i="6"/>
  <c r="E218" i="6"/>
  <c r="F218" i="6"/>
  <c r="G218" i="6"/>
  <c r="H218" i="6"/>
  <c r="I218" i="6"/>
  <c r="J218" i="6"/>
  <c r="K218" i="6"/>
  <c r="E219" i="6" l="1"/>
  <c r="E220" i="6" s="1"/>
  <c r="G219" i="6"/>
  <c r="G220" i="6" s="1"/>
  <c r="E95" i="6"/>
  <c r="E96" i="6" s="1"/>
  <c r="F219" i="6"/>
  <c r="F220" i="6" s="1"/>
  <c r="J95" i="6"/>
  <c r="J96" i="6" s="1"/>
  <c r="I219" i="6"/>
  <c r="I220" i="6" s="1"/>
  <c r="H188" i="6"/>
  <c r="H189" i="6" s="1"/>
  <c r="H219" i="6"/>
  <c r="H220" i="6" s="1"/>
  <c r="G188" i="6"/>
  <c r="G189" i="6" s="1"/>
  <c r="E157" i="6"/>
  <c r="E158" i="6" s="1"/>
  <c r="F157" i="6"/>
  <c r="F158" i="6" s="1"/>
  <c r="G157" i="6"/>
  <c r="G158" i="6" s="1"/>
  <c r="K188" i="6"/>
  <c r="K189" i="6" s="1"/>
  <c r="E188" i="6"/>
  <c r="E189" i="6" s="1"/>
  <c r="K219" i="6"/>
  <c r="K220" i="6" s="1"/>
  <c r="J219" i="6"/>
  <c r="J220" i="6" s="1"/>
  <c r="F188" i="6"/>
  <c r="F189" i="6" s="1"/>
  <c r="J188" i="6"/>
  <c r="J189" i="6" s="1"/>
  <c r="I188" i="6"/>
  <c r="I189" i="6" s="1"/>
  <c r="H157" i="6"/>
  <c r="H158" i="6" s="1"/>
  <c r="I157" i="6"/>
  <c r="I158" i="6" s="1"/>
  <c r="J157" i="6"/>
  <c r="J158" i="6" s="1"/>
  <c r="K157" i="6"/>
  <c r="K158" i="6" s="1"/>
  <c r="K95" i="6"/>
  <c r="K96" i="6" s="1"/>
  <c r="I95" i="6"/>
  <c r="I96" i="6" s="1"/>
  <c r="H95" i="6"/>
  <c r="H96" i="6" s="1"/>
  <c r="G95" i="6"/>
  <c r="G96" i="6" s="1"/>
  <c r="F95" i="6"/>
  <c r="F96" i="6" s="1"/>
  <c r="E65" i="6"/>
  <c r="L65" i="6" s="1"/>
  <c r="L64" i="6"/>
  <c r="I126" i="6"/>
  <c r="I127" i="6" s="1"/>
  <c r="F126" i="6"/>
  <c r="F127" i="6" s="1"/>
  <c r="J126" i="6"/>
  <c r="J127" i="6" s="1"/>
  <c r="G126" i="6"/>
  <c r="G127" i="6" s="1"/>
  <c r="K126" i="6"/>
  <c r="K127" i="6" s="1"/>
  <c r="E126" i="6"/>
  <c r="E127" i="6" s="1"/>
  <c r="H126" i="6"/>
  <c r="H127" i="6" s="1"/>
  <c r="L91" i="6"/>
  <c r="L76" i="6" s="1"/>
  <c r="L154" i="6"/>
  <c r="L139" i="6" s="1"/>
  <c r="D95" i="6"/>
  <c r="D96" i="6" s="1"/>
  <c r="L123" i="6"/>
  <c r="L108" i="6" s="1"/>
  <c r="L90" i="6"/>
  <c r="L72" i="6" s="1"/>
  <c r="L120" i="6"/>
  <c r="L102" i="6" s="1"/>
  <c r="L92" i="6"/>
  <c r="L77" i="6" s="1"/>
  <c r="L121" i="6"/>
  <c r="L103" i="6" s="1"/>
  <c r="L152" i="6"/>
  <c r="L134" i="6" s="1"/>
  <c r="D126" i="6"/>
  <c r="D127" i="6" s="1"/>
  <c r="D157" i="6"/>
  <c r="D158" i="6" s="1"/>
  <c r="L89" i="6"/>
  <c r="L71" i="6" s="1"/>
  <c r="L94" i="6"/>
  <c r="L122" i="6"/>
  <c r="L107" i="6" s="1"/>
  <c r="L151" i="6"/>
  <c r="L133" i="6" s="1"/>
  <c r="L153" i="6"/>
  <c r="L138" i="6" s="1"/>
  <c r="L156" i="6"/>
  <c r="L125" i="6"/>
  <c r="D213" i="6"/>
  <c r="D214" i="6"/>
  <c r="F29" i="6"/>
  <c r="L96" i="6" l="1"/>
  <c r="L158" i="6"/>
  <c r="L157" i="6"/>
  <c r="L95" i="6"/>
  <c r="L127" i="6"/>
  <c r="L126" i="6"/>
  <c r="K309" i="6"/>
  <c r="J309" i="6"/>
  <c r="I309" i="6"/>
  <c r="H309" i="6"/>
  <c r="G309" i="6"/>
  <c r="F309" i="6"/>
  <c r="E309" i="6"/>
  <c r="D309" i="6"/>
  <c r="K308" i="6"/>
  <c r="J308" i="6"/>
  <c r="I308" i="6"/>
  <c r="H308" i="6"/>
  <c r="G308" i="6"/>
  <c r="F308" i="6"/>
  <c r="E308" i="6"/>
  <c r="D308" i="6"/>
  <c r="K278" i="6"/>
  <c r="J278" i="6"/>
  <c r="I278" i="6"/>
  <c r="H278" i="6"/>
  <c r="G278" i="6"/>
  <c r="F278" i="6"/>
  <c r="E278" i="6"/>
  <c r="D278" i="6"/>
  <c r="K277" i="6"/>
  <c r="J277" i="6"/>
  <c r="I277" i="6"/>
  <c r="H277" i="6"/>
  <c r="G277" i="6"/>
  <c r="F277" i="6"/>
  <c r="E277" i="6"/>
  <c r="D277" i="6"/>
  <c r="K247" i="6"/>
  <c r="J247" i="6"/>
  <c r="I247" i="6"/>
  <c r="H247" i="6"/>
  <c r="G247" i="6"/>
  <c r="F247" i="6"/>
  <c r="E247" i="6"/>
  <c r="D247" i="6"/>
  <c r="K246" i="6"/>
  <c r="J246" i="6"/>
  <c r="I246" i="6"/>
  <c r="H246" i="6"/>
  <c r="G246" i="6"/>
  <c r="F246" i="6"/>
  <c r="E246" i="6"/>
  <c r="D246" i="6"/>
  <c r="D216" i="6"/>
  <c r="D215" i="6"/>
  <c r="D185" i="6"/>
  <c r="D184" i="6"/>
  <c r="E30" i="6"/>
  <c r="D30" i="6"/>
  <c r="E29" i="6"/>
  <c r="D29" i="6"/>
  <c r="K30" i="6"/>
  <c r="J30" i="6"/>
  <c r="I30" i="6"/>
  <c r="H30" i="6"/>
  <c r="G30" i="6"/>
  <c r="F30" i="6"/>
  <c r="K29" i="6"/>
  <c r="J29" i="6"/>
  <c r="I29" i="6"/>
  <c r="H29" i="6"/>
  <c r="G29" i="6"/>
  <c r="K311" i="6"/>
  <c r="K312" i="6" s="1"/>
  <c r="K313" i="6" s="1"/>
  <c r="J311" i="6"/>
  <c r="J312" i="6" s="1"/>
  <c r="J313" i="6" s="1"/>
  <c r="I311" i="6"/>
  <c r="I312" i="6" s="1"/>
  <c r="I313" i="6" s="1"/>
  <c r="H311" i="6"/>
  <c r="H312" i="6" s="1"/>
  <c r="H313" i="6" s="1"/>
  <c r="G311" i="6"/>
  <c r="G312" i="6" s="1"/>
  <c r="G313" i="6" s="1"/>
  <c r="F311" i="6"/>
  <c r="F312" i="6" s="1"/>
  <c r="F313" i="6" s="1"/>
  <c r="E311" i="6"/>
  <c r="D311" i="6"/>
  <c r="K307" i="6"/>
  <c r="J307" i="6"/>
  <c r="I307" i="6"/>
  <c r="H307" i="6"/>
  <c r="G307" i="6"/>
  <c r="F307" i="6"/>
  <c r="E307" i="6"/>
  <c r="D307" i="6"/>
  <c r="K306" i="6"/>
  <c r="J306" i="6"/>
  <c r="I306" i="6"/>
  <c r="H306" i="6"/>
  <c r="G306" i="6"/>
  <c r="F306" i="6"/>
  <c r="E306" i="6"/>
  <c r="D306" i="6"/>
  <c r="L292" i="6"/>
  <c r="L290" i="6"/>
  <c r="K280" i="6"/>
  <c r="J280" i="6"/>
  <c r="I280" i="6"/>
  <c r="H280" i="6"/>
  <c r="G280" i="6"/>
  <c r="F280" i="6"/>
  <c r="F281" i="6" s="1"/>
  <c r="F282" i="6" s="1"/>
  <c r="E280" i="6"/>
  <c r="E281" i="6" s="1"/>
  <c r="D280" i="6"/>
  <c r="K276" i="6"/>
  <c r="J276" i="6"/>
  <c r="I276" i="6"/>
  <c r="H276" i="6"/>
  <c r="G276" i="6"/>
  <c r="F276" i="6"/>
  <c r="E276" i="6"/>
  <c r="D276" i="6"/>
  <c r="K275" i="6"/>
  <c r="J275" i="6"/>
  <c r="I275" i="6"/>
  <c r="H275" i="6"/>
  <c r="G275" i="6"/>
  <c r="F275" i="6"/>
  <c r="E275" i="6"/>
  <c r="D275" i="6"/>
  <c r="L261" i="6"/>
  <c r="L259" i="6"/>
  <c r="K249" i="6"/>
  <c r="J249" i="6"/>
  <c r="I249" i="6"/>
  <c r="H249" i="6"/>
  <c r="G249" i="6"/>
  <c r="F249" i="6"/>
  <c r="E249" i="6"/>
  <c r="D249" i="6"/>
  <c r="K245" i="6"/>
  <c r="J245" i="6"/>
  <c r="I245" i="6"/>
  <c r="H245" i="6"/>
  <c r="G245" i="6"/>
  <c r="F245" i="6"/>
  <c r="E245" i="6"/>
  <c r="D245" i="6"/>
  <c r="K244" i="6"/>
  <c r="J244" i="6"/>
  <c r="I244" i="6"/>
  <c r="H244" i="6"/>
  <c r="G244" i="6"/>
  <c r="F244" i="6"/>
  <c r="E244" i="6"/>
  <c r="D244" i="6"/>
  <c r="L230" i="6"/>
  <c r="L228" i="6"/>
  <c r="D218" i="6"/>
  <c r="L199" i="6"/>
  <c r="L197" i="6"/>
  <c r="D187" i="6"/>
  <c r="D183" i="6"/>
  <c r="D182" i="6"/>
  <c r="L168" i="6"/>
  <c r="L166" i="6"/>
  <c r="D32" i="6"/>
  <c r="D28" i="6"/>
  <c r="D27" i="6"/>
  <c r="K32" i="6"/>
  <c r="J32" i="6"/>
  <c r="K27" i="6"/>
  <c r="J27" i="6"/>
  <c r="I27" i="6"/>
  <c r="H27" i="6"/>
  <c r="G27" i="6"/>
  <c r="F27" i="6"/>
  <c r="F28" i="6"/>
  <c r="G28" i="6"/>
  <c r="H28" i="6"/>
  <c r="I28" i="6"/>
  <c r="J28" i="6"/>
  <c r="K28" i="6"/>
  <c r="H32" i="6"/>
  <c r="G32" i="6"/>
  <c r="F32" i="6"/>
  <c r="E32" i="6"/>
  <c r="I32" i="6"/>
  <c r="E28" i="6"/>
  <c r="K281" i="6" l="1"/>
  <c r="K282" i="6" s="1"/>
  <c r="J281" i="6"/>
  <c r="J282" i="6" s="1"/>
  <c r="I281" i="6"/>
  <c r="I282" i="6" s="1"/>
  <c r="H281" i="6"/>
  <c r="H282" i="6" s="1"/>
  <c r="G281" i="6"/>
  <c r="G282" i="6" s="1"/>
  <c r="K250" i="6"/>
  <c r="K251" i="6" s="1"/>
  <c r="J250" i="6"/>
  <c r="J251" i="6" s="1"/>
  <c r="E250" i="6"/>
  <c r="E251" i="6" s="1"/>
  <c r="F250" i="6"/>
  <c r="F251" i="6" s="1"/>
  <c r="G250" i="6"/>
  <c r="G251" i="6" s="1"/>
  <c r="H250" i="6"/>
  <c r="H251" i="6" s="1"/>
  <c r="I250" i="6"/>
  <c r="I251" i="6" s="1"/>
  <c r="K33" i="6"/>
  <c r="K34" i="6" s="1"/>
  <c r="L32" i="6"/>
  <c r="B4" i="2" s="1"/>
  <c r="L27" i="6"/>
  <c r="L9" i="6" s="1"/>
  <c r="E312" i="6"/>
  <c r="E313" i="6" s="1"/>
  <c r="L313" i="6" s="1"/>
  <c r="L29" i="6"/>
  <c r="D33" i="6"/>
  <c r="D34" i="6" s="1"/>
  <c r="L28" i="6"/>
  <c r="L10" i="6" s="1"/>
  <c r="L30" i="6"/>
  <c r="L182" i="6"/>
  <c r="L164" i="6" s="1"/>
  <c r="L183" i="6"/>
  <c r="L165" i="6" s="1"/>
  <c r="L184" i="6"/>
  <c r="L169" i="6" s="1"/>
  <c r="L185" i="6"/>
  <c r="L170" i="6" s="1"/>
  <c r="L213" i="6"/>
  <c r="L195" i="6" s="1"/>
  <c r="L214" i="6"/>
  <c r="L196" i="6" s="1"/>
  <c r="L215" i="6"/>
  <c r="L200" i="6" s="1"/>
  <c r="L216" i="6"/>
  <c r="L201" i="6" s="1"/>
  <c r="L244" i="6"/>
  <c r="L226" i="6" s="1"/>
  <c r="L245" i="6"/>
  <c r="L227" i="6" s="1"/>
  <c r="L246" i="6"/>
  <c r="L231" i="6" s="1"/>
  <c r="L247" i="6"/>
  <c r="L232" i="6" s="1"/>
  <c r="L275" i="6"/>
  <c r="L257" i="6" s="1"/>
  <c r="L276" i="6"/>
  <c r="L258" i="6" s="1"/>
  <c r="L277" i="6"/>
  <c r="L262" i="6" s="1"/>
  <c r="L278" i="6"/>
  <c r="L263" i="6" s="1"/>
  <c r="L306" i="6"/>
  <c r="L288" i="6" s="1"/>
  <c r="L307" i="6"/>
  <c r="L289" i="6" s="1"/>
  <c r="L308" i="6"/>
  <c r="L293" i="6" s="1"/>
  <c r="L309" i="6"/>
  <c r="L294" i="6" s="1"/>
  <c r="D188" i="6"/>
  <c r="D189" i="6" s="1"/>
  <c r="D219" i="6"/>
  <c r="D220" i="6" s="1"/>
  <c r="D250" i="6"/>
  <c r="D251" i="6" s="1"/>
  <c r="D281" i="6"/>
  <c r="D282" i="6" s="1"/>
  <c r="D312" i="6"/>
  <c r="D313" i="6" s="1"/>
  <c r="L311" i="6"/>
  <c r="E282" i="6"/>
  <c r="L280" i="6"/>
  <c r="L249" i="6"/>
  <c r="L220" i="6"/>
  <c r="L219" i="6"/>
  <c r="L218" i="6"/>
  <c r="L189" i="6"/>
  <c r="L188" i="6"/>
  <c r="L187" i="6"/>
  <c r="J33" i="6"/>
  <c r="J34" i="6" s="1"/>
  <c r="I33" i="6"/>
  <c r="I34" i="6" s="1"/>
  <c r="E33" i="6"/>
  <c r="G33" i="6"/>
  <c r="G34" i="6" s="1"/>
  <c r="F33" i="6"/>
  <c r="F34" i="6" s="1"/>
  <c r="H33" i="6"/>
  <c r="H34" i="6" s="1"/>
  <c r="L281" i="6" l="1"/>
  <c r="L282" i="6"/>
  <c r="L251" i="6"/>
  <c r="L250" i="6"/>
  <c r="L312" i="6"/>
  <c r="E34" i="6"/>
  <c r="L34" i="6" s="1"/>
  <c r="B6" i="2" s="1"/>
  <c r="L33" i="6"/>
  <c r="B5" i="2" s="1"/>
  <c r="L13" i="6"/>
  <c r="B3" i="2" s="1"/>
  <c r="K3" i="2" l="1"/>
  <c r="K2" i="2"/>
  <c r="J3" i="2"/>
  <c r="J2" i="2"/>
  <c r="I3" i="2"/>
  <c r="I2" i="2"/>
  <c r="H3" i="2"/>
  <c r="H2" i="2"/>
  <c r="G3" i="2"/>
  <c r="G2" i="2"/>
  <c r="F3" i="2"/>
  <c r="F2" i="2"/>
  <c r="E3" i="2"/>
  <c r="E2" i="2"/>
  <c r="D3" i="2"/>
  <c r="D2" i="2"/>
  <c r="C3" i="2"/>
  <c r="C2" i="2"/>
  <c r="L11" i="6"/>
  <c r="B2" i="2" s="1"/>
  <c r="L15" i="6" l="1"/>
  <c r="L14" i="6"/>
  <c r="K4" i="2"/>
  <c r="J4" i="2"/>
  <c r="I4" i="2"/>
  <c r="H4" i="2"/>
  <c r="G4" i="2"/>
  <c r="F4" i="2"/>
  <c r="E4" i="2"/>
  <c r="D4" i="2"/>
  <c r="C4" i="2"/>
  <c r="C5" i="2" l="1"/>
  <c r="D6" i="2"/>
  <c r="E5" i="2"/>
  <c r="J6" i="2"/>
  <c r="H6" i="2"/>
  <c r="I5" i="2"/>
  <c r="F6" i="2"/>
  <c r="K5" i="2"/>
  <c r="J5" i="2"/>
  <c r="H5" i="2"/>
  <c r="E6" i="2"/>
  <c r="C6" i="2"/>
  <c r="I6" i="2"/>
  <c r="D5" i="2"/>
  <c r="F5" i="2"/>
  <c r="K6" i="2"/>
  <c r="G6" i="2"/>
  <c r="G5" i="2"/>
</calcChain>
</file>

<file path=xl/sharedStrings.xml><?xml version="1.0" encoding="utf-8"?>
<sst xmlns="http://schemas.openxmlformats.org/spreadsheetml/2006/main" count="935" uniqueCount="129">
  <si>
    <t>Q1_BT</t>
  </si>
  <si>
    <t>Q2_LO</t>
  </si>
  <si>
    <t>Q5_WASO</t>
  </si>
  <si>
    <t>TIB</t>
  </si>
  <si>
    <t>TST</t>
  </si>
  <si>
    <t>Week 1</t>
  </si>
  <si>
    <t>Week 2</t>
  </si>
  <si>
    <t>Week 3</t>
  </si>
  <si>
    <t>Week 4</t>
  </si>
  <si>
    <t>Week 5</t>
  </si>
  <si>
    <t>Week 6</t>
  </si>
  <si>
    <t>SL</t>
  </si>
  <si>
    <t>Q3_SL</t>
  </si>
  <si>
    <t>TIB avg total</t>
  </si>
  <si>
    <t>SE% avg</t>
  </si>
  <si>
    <t>Sleep Efficiency%</t>
  </si>
  <si>
    <t>Sleep Latency, Wake After Sleep Onset and Early Morning Awakenings Averages</t>
  </si>
  <si>
    <t>Time in Bed Average and Total Sleep Time Average</t>
  </si>
  <si>
    <t>BT</t>
  </si>
  <si>
    <t>LO</t>
  </si>
  <si>
    <t>WT</t>
  </si>
  <si>
    <t>OB</t>
  </si>
  <si>
    <t>SE (%)</t>
  </si>
  <si>
    <t>WASO avg</t>
  </si>
  <si>
    <t>SL = latency to sleep</t>
  </si>
  <si>
    <t xml:space="preserve">WASO = wake after sleep </t>
  </si>
  <si>
    <t>EMA = early morning awakening</t>
  </si>
  <si>
    <t>TIB = time in bed average</t>
  </si>
  <si>
    <t>TST = total sleep time</t>
  </si>
  <si>
    <t>SE% = sleep efficiency (total sleep time/alloted time for sleep)</t>
  </si>
  <si>
    <t>Week 7</t>
  </si>
  <si>
    <t>Week 8</t>
  </si>
  <si>
    <t>Week 9</t>
  </si>
  <si>
    <t>Week 10</t>
  </si>
  <si>
    <t>Bedtime</t>
  </si>
  <si>
    <t>Lights out</t>
  </si>
  <si>
    <t>Q6a_WT</t>
  </si>
  <si>
    <t>Q7_OB</t>
  </si>
  <si>
    <t>Wk 0</t>
  </si>
  <si>
    <t>Wk 1</t>
  </si>
  <si>
    <t>Wk 2</t>
  </si>
  <si>
    <t xml:space="preserve">Wk 3 </t>
  </si>
  <si>
    <t>Wk 4</t>
  </si>
  <si>
    <t>Wk 5</t>
  </si>
  <si>
    <t>Wk 6</t>
  </si>
  <si>
    <t>Wk 7</t>
  </si>
  <si>
    <t xml:space="preserve"> Wk 8</t>
  </si>
  <si>
    <t>Wk 10</t>
  </si>
  <si>
    <t xml:space="preserve"> Wk 9</t>
  </si>
  <si>
    <t>ISI</t>
  </si>
  <si>
    <t>Wake time</t>
  </si>
  <si>
    <r>
      <t xml:space="preserve">Latency to sleep </t>
    </r>
    <r>
      <rPr>
        <sz val="10"/>
        <rFont val="Arial"/>
        <family val="2"/>
      </rPr>
      <t>(minutes to fall asleep)</t>
    </r>
  </si>
  <si>
    <r>
      <t>Wake time</t>
    </r>
    <r>
      <rPr>
        <sz val="10"/>
        <rFont val="Arial"/>
        <family val="2"/>
      </rPr>
      <t xml:space="preserve"> (time of final awakening)</t>
    </r>
  </si>
  <si>
    <r>
      <t>Out of bed</t>
    </r>
    <r>
      <rPr>
        <sz val="10"/>
        <rFont val="Arial"/>
        <family val="2"/>
      </rPr>
      <t xml:space="preserve"> (out of bed for the day)</t>
    </r>
  </si>
  <si>
    <t>Time in Bed</t>
  </si>
  <si>
    <t>Total Sleep Time</t>
  </si>
  <si>
    <t>Sleep Efficiency</t>
  </si>
  <si>
    <t>AVERAGE</t>
  </si>
  <si>
    <t>Latency to fall asleep</t>
  </si>
  <si>
    <t>Minutes awake in middle of night</t>
  </si>
  <si>
    <t>out of bed for day</t>
  </si>
  <si>
    <t>Dates</t>
  </si>
  <si>
    <t>Enter data into blue areas</t>
  </si>
  <si>
    <t>Calculator computes into gray/green area</t>
  </si>
  <si>
    <t>Instructions</t>
  </si>
  <si>
    <t>Sample Diary</t>
  </si>
  <si>
    <t>There is hidden text between the data entry area and the coputation area; This worksheet assumes the patient is in bed less than 24 hours</t>
  </si>
  <si>
    <t>Enter time in modified military time (e.g., 11:30PM  as 23:30)</t>
  </si>
  <si>
    <r>
      <rPr>
        <b/>
        <sz val="10"/>
        <rFont val="Arial"/>
        <family val="2"/>
      </rPr>
      <t>Suggested citation</t>
    </r>
    <r>
      <rPr>
        <sz val="10"/>
        <rFont val="Arial"/>
        <family val="2"/>
      </rPr>
      <t xml:space="preserve">: Developed by Rachel Manber, Ph.D. (2010) for the VA CBT-I Training Program.  Cognitive Behavioral Therapy for Insomnia Sleep Diary Calculator.  Washington, DC:  U.S. Department of Veterans Affairs. </t>
    </r>
  </si>
  <si>
    <t>Q8_SQ</t>
  </si>
  <si>
    <t>Q9_Nap</t>
  </si>
  <si>
    <t>Comments</t>
  </si>
  <si>
    <t>Q10</t>
  </si>
  <si>
    <t>Sleep Quality</t>
  </si>
  <si>
    <t>Nap minutes</t>
  </si>
  <si>
    <r>
      <t xml:space="preserve">Minutes awake in middle of night </t>
    </r>
    <r>
      <rPr>
        <sz val="10"/>
        <rFont val="Arial"/>
        <family val="2"/>
      </rPr>
      <t>(how long awakenings last)</t>
    </r>
  </si>
  <si>
    <t>Number of awakenings</t>
  </si>
  <si>
    <t>Q4_NWAK</t>
  </si>
  <si>
    <t>Number of nightmares</t>
  </si>
  <si>
    <r>
      <t xml:space="preserve">Imagery rehearsal </t>
    </r>
    <r>
      <rPr>
        <sz val="10"/>
        <rFont val="Arial"/>
        <family val="2"/>
      </rPr>
      <t>(#)</t>
    </r>
  </si>
  <si>
    <r>
      <t>Relaxation SUDs</t>
    </r>
    <r>
      <rPr>
        <sz val="10"/>
        <rFont val="Arial"/>
        <family val="2"/>
      </rPr>
      <t xml:space="preserve"> practice 2 after</t>
    </r>
  </si>
  <si>
    <r>
      <t>Relaxation SUDs</t>
    </r>
    <r>
      <rPr>
        <sz val="10"/>
        <rFont val="Arial"/>
        <family val="2"/>
      </rPr>
      <t xml:space="preserve"> practice 2 before</t>
    </r>
  </si>
  <si>
    <r>
      <t xml:space="preserve">Relaxation SUDs </t>
    </r>
    <r>
      <rPr>
        <sz val="10"/>
        <rFont val="Arial"/>
        <family val="2"/>
      </rPr>
      <t>practice 1 after</t>
    </r>
  </si>
  <si>
    <r>
      <t xml:space="preserve">Relaxation SUDs </t>
    </r>
    <r>
      <rPr>
        <sz val="10"/>
        <rFont val="Arial"/>
        <family val="2"/>
      </rPr>
      <t>practice 1 before</t>
    </r>
  </si>
  <si>
    <t>SUDs 1 before</t>
  </si>
  <si>
    <t>SUDs 1 after</t>
  </si>
  <si>
    <t>SUDs 2 before</t>
  </si>
  <si>
    <t>SUDs 2 after</t>
  </si>
  <si>
    <t>Imagery rehearsal #</t>
  </si>
  <si>
    <t>Imagery rehealsal minutes</t>
  </si>
  <si>
    <t>Nightmare #</t>
  </si>
  <si>
    <t>Nightmare severity</t>
  </si>
  <si>
    <r>
      <t>Nightmare Severity</t>
    </r>
    <r>
      <rPr>
        <sz val="10"/>
        <rFont val="Arial"/>
        <family val="2"/>
      </rPr>
      <t xml:space="preserve"> (0=Not at all, 1=Slightly, 2=Moderately, 3=Very
much, 4= Extremely, NA=not applicable)</t>
    </r>
  </si>
  <si>
    <t>Q10a_RLX1</t>
  </si>
  <si>
    <t>Q10b_RLX1</t>
  </si>
  <si>
    <t>Q10a_RLX2</t>
  </si>
  <si>
    <t>Q10b_RLX2</t>
  </si>
  <si>
    <t>Q11a_IMG</t>
  </si>
  <si>
    <t>Q11b_IMG</t>
  </si>
  <si>
    <t>Q12a_NT</t>
  </si>
  <si>
    <t>Q12b_NT</t>
  </si>
  <si>
    <t>Q13</t>
  </si>
  <si>
    <t>Nightmare Frequency and Severity</t>
  </si>
  <si>
    <t>NM Frequency</t>
  </si>
  <si>
    <t>NM Severity</t>
  </si>
  <si>
    <t>I have a cold   10mg Ambien     4 beers</t>
  </si>
  <si>
    <t>Sample</t>
  </si>
  <si>
    <t>Day 1</t>
  </si>
  <si>
    <t>Day 2</t>
  </si>
  <si>
    <t>Day 3</t>
  </si>
  <si>
    <t>Day 4</t>
  </si>
  <si>
    <t>Day 5</t>
  </si>
  <si>
    <t>Day 6</t>
  </si>
  <si>
    <t>Day 7</t>
  </si>
  <si>
    <r>
      <t>Bedtime</t>
    </r>
    <r>
      <rPr>
        <sz val="10"/>
        <rFont val="Arial"/>
        <family val="2"/>
      </rPr>
      <t xml:space="preserve"> (time went into bed)</t>
    </r>
  </si>
  <si>
    <r>
      <t>Lights out</t>
    </r>
    <r>
      <rPr>
        <sz val="10"/>
        <rFont val="Arial"/>
        <family val="2"/>
      </rPr>
      <t xml:space="preserve"> (try to go to sleep)</t>
    </r>
  </si>
  <si>
    <r>
      <t xml:space="preserve">Sleep quality </t>
    </r>
    <r>
      <rPr>
        <sz val="10"/>
        <rFont val="Arial"/>
        <family val="2"/>
      </rPr>
      <t>(0=very poor, 1=poor, 2=fair, 3=good, 4=very good)</t>
    </r>
  </si>
  <si>
    <r>
      <t xml:space="preserve">Imagery rehearsal </t>
    </r>
    <r>
      <rPr>
        <sz val="10"/>
        <rFont val="Arial"/>
        <family val="2"/>
      </rPr>
      <t>(minutes)</t>
    </r>
  </si>
  <si>
    <r>
      <t>Nap time</t>
    </r>
    <r>
      <rPr>
        <sz val="10"/>
        <rFont val="Arial"/>
        <family val="2"/>
      </rPr>
      <t xml:space="preserve"> (min)</t>
    </r>
  </si>
  <si>
    <t>NA</t>
  </si>
  <si>
    <t>Stressful day at work</t>
  </si>
  <si>
    <t>None</t>
  </si>
  <si>
    <t>Good night</t>
  </si>
  <si>
    <t>Bad allergies, 50mg benadryl</t>
  </si>
  <si>
    <t>PCL</t>
  </si>
  <si>
    <t>Follow-up 2</t>
  </si>
  <si>
    <t>Follow-up 1</t>
  </si>
  <si>
    <t>Wk 3</t>
  </si>
  <si>
    <t>Sum of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</si>
</sst>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9">
    <xf numFmtId="0" fontId="0" fillId="0" borderId="0"/>
    <xf numFmtId="0" fontId="2" fillId="0" borderId="0"/>
    <xf numFmtId="9" fontId="12" fillId="0" borderId="0" applyFont="0" applyFill="0" applyBorder="0" applyAlignment="0" applyProtection="0"/>
    <xf numFmtId="0" fontId="13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</cellStyleXfs>
  <cellXfs count="80">
    <xf numFmtId="0" fontId="0" fillId="0" borderId="0" xfId="0"/>
    <xf numFmtId="2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4" fillId="0" borderId="0" xfId="0" applyFont="1"/>
    <xf numFmtId="0" fontId="5" fillId="0" borderId="0" xfId="0" applyFont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2" fontId="6" fillId="0" borderId="0" xfId="0" applyNumberFormat="1" applyFont="1" applyAlignment="1">
      <alignment wrapText="1"/>
    </xf>
    <xf numFmtId="2" fontId="0" fillId="4" borderId="0" xfId="0" applyNumberFormat="1" applyFill="1"/>
    <xf numFmtId="0" fontId="8" fillId="0" borderId="0" xfId="0" applyFont="1"/>
    <xf numFmtId="0" fontId="0" fillId="0" borderId="2" xfId="0" applyBorder="1"/>
    <xf numFmtId="0" fontId="0" fillId="5" borderId="0" xfId="0" applyFill="1"/>
    <xf numFmtId="2" fontId="0" fillId="2" borderId="0" xfId="0" applyNumberFormat="1" applyFill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9" fillId="0" borderId="11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2" fontId="6" fillId="0" borderId="1" xfId="0" applyNumberFormat="1" applyFont="1" applyBorder="1" applyAlignment="1">
      <alignment wrapText="1"/>
    </xf>
    <xf numFmtId="0" fontId="4" fillId="0" borderId="12" xfId="0" applyFont="1" applyBorder="1"/>
    <xf numFmtId="0" fontId="4" fillId="0" borderId="14" xfId="0" applyFont="1" applyBorder="1"/>
    <xf numFmtId="2" fontId="0" fillId="6" borderId="0" xfId="0" applyNumberFormat="1" applyFill="1"/>
    <xf numFmtId="10" fontId="0" fillId="6" borderId="1" xfId="0" applyNumberFormat="1" applyFill="1" applyBorder="1"/>
    <xf numFmtId="0" fontId="0" fillId="6" borderId="0" xfId="0" applyFill="1"/>
    <xf numFmtId="0" fontId="7" fillId="0" borderId="0" xfId="0" applyFont="1"/>
    <xf numFmtId="0" fontId="4" fillId="6" borderId="0" xfId="0" applyFont="1" applyFill="1"/>
    <xf numFmtId="164" fontId="0" fillId="3" borderId="0" xfId="0" applyNumberFormat="1" applyFill="1" applyProtection="1">
      <protection locked="0"/>
    </xf>
    <xf numFmtId="2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right"/>
    </xf>
    <xf numFmtId="10" fontId="6" fillId="6" borderId="1" xfId="0" applyNumberFormat="1" applyFont="1" applyFill="1" applyBorder="1" applyAlignment="1">
      <alignment horizontal="right"/>
    </xf>
    <xf numFmtId="2" fontId="0" fillId="3" borderId="0" xfId="0" applyNumberFormat="1" applyFill="1" applyProtection="1">
      <protection locked="0"/>
    </xf>
    <xf numFmtId="164" fontId="7" fillId="3" borderId="0" xfId="0" applyNumberFormat="1" applyFont="1" applyFill="1" applyProtection="1">
      <protection locked="0"/>
    </xf>
    <xf numFmtId="10" fontId="0" fillId="0" borderId="0" xfId="0" applyNumberFormat="1"/>
    <xf numFmtId="2" fontId="6" fillId="0" borderId="0" xfId="0" applyNumberFormat="1" applyFont="1" applyAlignment="1">
      <alignment horizontal="right"/>
    </xf>
    <xf numFmtId="2" fontId="4" fillId="0" borderId="0" xfId="0" applyNumberFormat="1" applyFont="1" applyAlignment="1" applyProtection="1">
      <alignment horizontal="center"/>
      <protection locked="0"/>
    </xf>
    <xf numFmtId="14" fontId="10" fillId="7" borderId="0" xfId="0" applyNumberFormat="1" applyFont="1" applyFill="1"/>
    <xf numFmtId="164" fontId="11" fillId="3" borderId="0" xfId="0" applyNumberFormat="1" applyFont="1" applyFill="1" applyProtection="1">
      <protection locked="0"/>
    </xf>
    <xf numFmtId="1" fontId="0" fillId="3" borderId="0" xfId="0" applyNumberFormat="1" applyFill="1" applyProtection="1">
      <protection locked="0"/>
    </xf>
    <xf numFmtId="1" fontId="6" fillId="6" borderId="0" xfId="0" applyNumberFormat="1" applyFont="1" applyFill="1" applyAlignment="1">
      <alignment horizontal="right"/>
    </xf>
    <xf numFmtId="49" fontId="0" fillId="3" borderId="0" xfId="0" applyNumberFormat="1" applyFill="1" applyProtection="1">
      <protection locked="0"/>
    </xf>
    <xf numFmtId="9" fontId="0" fillId="4" borderId="0" xfId="2" applyFont="1" applyFill="1"/>
    <xf numFmtId="1" fontId="0" fillId="4" borderId="0" xfId="0" applyNumberFormat="1" applyFill="1"/>
    <xf numFmtId="0" fontId="0" fillId="0" borderId="15" xfId="0" applyBorder="1"/>
    <xf numFmtId="164" fontId="0" fillId="3" borderId="15" xfId="0" applyNumberFormat="1" applyFill="1" applyBorder="1" applyProtection="1">
      <protection locked="0"/>
    </xf>
    <xf numFmtId="0" fontId="0" fillId="0" borderId="16" xfId="0" applyBorder="1"/>
    <xf numFmtId="0" fontId="0" fillId="6" borderId="15" xfId="0" applyFill="1" applyBorder="1"/>
    <xf numFmtId="0" fontId="4" fillId="0" borderId="17" xfId="0" applyFont="1" applyBorder="1"/>
    <xf numFmtId="0" fontId="0" fillId="0" borderId="17" xfId="0" applyBorder="1"/>
    <xf numFmtId="0" fontId="0" fillId="0" borderId="18" xfId="0" applyBorder="1"/>
    <xf numFmtId="0" fontId="4" fillId="0" borderId="9" xfId="0" applyFont="1" applyBorder="1"/>
    <xf numFmtId="1" fontId="0" fillId="2" borderId="0" xfId="0" applyNumberFormat="1" applyFill="1" applyAlignment="1">
      <alignment wrapText="1"/>
    </xf>
    <xf numFmtId="0" fontId="0" fillId="2" borderId="0" xfId="0" applyFill="1" applyAlignment="1">
      <alignment horizontal="center"/>
    </xf>
    <xf numFmtId="0" fontId="4" fillId="0" borderId="8" xfId="0" applyFont="1" applyBorder="1" applyAlignment="1">
      <alignment wrapText="1"/>
    </xf>
    <xf numFmtId="1" fontId="0" fillId="2" borderId="9" xfId="0" applyNumberFormat="1" applyFill="1" applyBorder="1"/>
    <xf numFmtId="1" fontId="0" fillId="3" borderId="9" xfId="0" applyNumberFormat="1" applyFill="1" applyBorder="1" applyProtection="1">
      <protection locked="0"/>
    </xf>
    <xf numFmtId="1" fontId="6" fillId="6" borderId="9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3" xfId="0" applyFont="1" applyBorder="1" applyAlignment="1">
      <alignment wrapText="1"/>
    </xf>
    <xf numFmtId="0" fontId="7" fillId="0" borderId="1" xfId="0" applyFont="1" applyBorder="1"/>
    <xf numFmtId="1" fontId="0" fillId="2" borderId="1" xfId="0" applyNumberFormat="1" applyFill="1" applyBorder="1"/>
    <xf numFmtId="1" fontId="0" fillId="3" borderId="1" xfId="0" applyNumberFormat="1" applyFill="1" applyBorder="1" applyProtection="1">
      <protection locked="0"/>
    </xf>
    <xf numFmtId="1" fontId="6" fillId="6" borderId="1" xfId="0" applyNumberFormat="1" applyFont="1" applyFill="1" applyBorder="1" applyAlignment="1">
      <alignment horizontal="right"/>
    </xf>
    <xf numFmtId="14" fontId="7" fillId="3" borderId="0" xfId="0" applyNumberFormat="1" applyFont="1" applyFill="1" applyAlignment="1" applyProtection="1">
      <alignment wrapText="1"/>
      <protection locked="0"/>
    </xf>
    <xf numFmtId="164" fontId="0" fillId="3" borderId="0" xfId="0" applyNumberFormat="1" applyFill="1" applyAlignment="1" applyProtection="1">
      <alignment wrapText="1"/>
      <protection locked="0"/>
    </xf>
    <xf numFmtId="1" fontId="7" fillId="3" borderId="0" xfId="0" applyNumberFormat="1" applyFont="1" applyFill="1" applyProtection="1"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14" fontId="10" fillId="3" borderId="0" xfId="0" applyNumberFormat="1" applyFont="1" applyFill="1" applyProtection="1">
      <protection locked="0"/>
    </xf>
    <xf numFmtId="0" fontId="0" fillId="0" borderId="0" xfId="0" applyAlignment="1">
      <alignment textRotation="45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2 2" xfId="5" xr:uid="{E6B73A8E-950D-46AB-8D9E-44BF8106A5E0}"/>
    <cellStyle name="Normal 2_Example" xfId="3" xr:uid="{4B6C8DB3-2AA0-49B0-AE00-A5C0DF776C8A}"/>
    <cellStyle name="Normal 3" xfId="4" xr:uid="{387D33F5-301C-46DC-82C1-347F33A86AC2}"/>
    <cellStyle name="Normal 4" xfId="7" xr:uid="{0D846150-2A27-4DE6-8BD1-2A9032A47D0D}"/>
    <cellStyle name="Normal 5" xfId="8" xr:uid="{759D896D-B017-4546-96F0-06901A447CF6}"/>
    <cellStyle name="Percent" xfId="2" builtinId="5"/>
    <cellStyle name="Percent 2" xfId="6" xr:uid="{3F2D02E9-D16E-443D-9FE7-A604B11EE5EE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PCL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'PCL + Graph'!$C$2:$J$2</c:f>
              <c:strCache>
                <c:ptCount val="8"/>
                <c:pt idx="0">
                  <c:v>Wk 1</c:v>
                </c:pt>
                <c:pt idx="1">
                  <c:v>Wk 2</c:v>
                </c:pt>
                <c:pt idx="2">
                  <c:v>Wk 3</c:v>
                </c:pt>
                <c:pt idx="3">
                  <c:v>Wk 4</c:v>
                </c:pt>
                <c:pt idx="4">
                  <c:v>Wk 5</c:v>
                </c:pt>
                <c:pt idx="5">
                  <c:v>Wk 6</c:v>
                </c:pt>
                <c:pt idx="6">
                  <c:v>Follow-up 1</c:v>
                </c:pt>
                <c:pt idx="7">
                  <c:v>Follow-up 2</c:v>
                </c:pt>
              </c:strCache>
            </c:strRef>
          </c:cat>
          <c:val>
            <c:numRef>
              <c:f>'PCL + Graph'!$C$3:$J$3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6-41EA-9DA7-82E3F8EAA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470479"/>
        <c:axId val="1247473359"/>
      </c:lineChart>
      <c:catAx>
        <c:axId val="124747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473359"/>
        <c:crosses val="autoZero"/>
        <c:auto val="1"/>
        <c:lblAlgn val="ctr"/>
        <c:lblOffset val="100"/>
        <c:noMultiLvlLbl val="0"/>
      </c:catAx>
      <c:valAx>
        <c:axId val="1247473359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47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'ISI + Graph'!$A$2</c:f>
              <c:strCache>
                <c:ptCount val="1"/>
                <c:pt idx="0">
                  <c:v>ISI</c:v>
                </c:pt>
              </c:strCache>
            </c:strRef>
          </c:tx>
          <c:cat>
            <c:strRef>
              <c:f>'ISI + Graph'!$B$1:$L$1</c:f>
              <c:strCache>
                <c:ptCount val="11"/>
                <c:pt idx="0">
                  <c:v>Wk 0</c:v>
                </c:pt>
                <c:pt idx="1">
                  <c:v>Wk 1</c:v>
                </c:pt>
                <c:pt idx="2">
                  <c:v>Wk 2</c:v>
                </c:pt>
                <c:pt idx="3">
                  <c:v>Wk 3 </c:v>
                </c:pt>
                <c:pt idx="4">
                  <c:v>Wk 4</c:v>
                </c:pt>
                <c:pt idx="5">
                  <c:v>Wk 5</c:v>
                </c:pt>
                <c:pt idx="6">
                  <c:v>Wk 6</c:v>
                </c:pt>
                <c:pt idx="7">
                  <c:v>Wk 7</c:v>
                </c:pt>
                <c:pt idx="8">
                  <c:v> Wk 8</c:v>
                </c:pt>
                <c:pt idx="9">
                  <c:v> Wk 9</c:v>
                </c:pt>
                <c:pt idx="10">
                  <c:v>Wk 10</c:v>
                </c:pt>
              </c:strCache>
            </c:strRef>
          </c:cat>
          <c:val>
            <c:numRef>
              <c:f>'ISI + Graph'!$B$2:$L$2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96-42BC-9C9E-D31B6D24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8784"/>
        <c:axId val="78438976"/>
      </c:lineChart>
      <c:catAx>
        <c:axId val="4619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438976"/>
        <c:crosses val="autoZero"/>
        <c:auto val="1"/>
        <c:lblAlgn val="ctr"/>
        <c:lblOffset val="100"/>
        <c:noMultiLvlLbl val="0"/>
      </c:catAx>
      <c:valAx>
        <c:axId val="7843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198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8812626297818E-2"/>
          <c:y val="4.4251264838544316E-2"/>
          <c:w val="0.89917957130359183"/>
          <c:h val="0.67854221347332322"/>
        </c:manualLayout>
      </c:layout>
      <c:lineChart>
        <c:grouping val="standard"/>
        <c:varyColors val="0"/>
        <c:ser>
          <c:idx val="0"/>
          <c:order val="0"/>
          <c:tx>
            <c:strRef>
              <c:f>'Weekly Summary Sheet'!$A$2</c:f>
              <c:strCache>
                <c:ptCount val="1"/>
                <c:pt idx="0">
                  <c:v>SL</c:v>
                </c:pt>
              </c:strCache>
            </c:strRef>
          </c:tx>
          <c:marker>
            <c:symbol val="diamond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Sheet'!$B$2:$K$2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1-40F9-BEB8-CE6516E42428}"/>
            </c:ext>
          </c:extLst>
        </c:ser>
        <c:ser>
          <c:idx val="1"/>
          <c:order val="1"/>
          <c:tx>
            <c:strRef>
              <c:f>'Weekly Summary Sheet'!$A$3</c:f>
              <c:strCache>
                <c:ptCount val="1"/>
                <c:pt idx="0">
                  <c:v>WASO avg</c:v>
                </c:pt>
              </c:strCache>
            </c:strRef>
          </c:tx>
          <c:marker>
            <c:symbol val="square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Sheet'!$B$3:$K$3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1-40F9-BEB8-CE6516E4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0832"/>
        <c:axId val="78440704"/>
      </c:lineChart>
      <c:catAx>
        <c:axId val="4620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440704"/>
        <c:crosses val="autoZero"/>
        <c:auto val="1"/>
        <c:lblAlgn val="ctr"/>
        <c:lblOffset val="100"/>
        <c:noMultiLvlLbl val="0"/>
      </c:catAx>
      <c:valAx>
        <c:axId val="7844070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4620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0697022791722051"/>
          <c:w val="0.15745201548181192"/>
          <c:h val="0.19302974330510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88255810350914E-2"/>
          <c:y val="5.1400554097404488E-2"/>
          <c:w val="0.91269057640982698"/>
          <c:h val="0.67854221347332322"/>
        </c:manualLayout>
      </c:layout>
      <c:lineChart>
        <c:grouping val="standard"/>
        <c:varyColors val="0"/>
        <c:ser>
          <c:idx val="3"/>
          <c:order val="0"/>
          <c:tx>
            <c:strRef>
              <c:f>'Weekly Summary Sheet'!$A$4</c:f>
              <c:strCache>
                <c:ptCount val="1"/>
                <c:pt idx="0">
                  <c:v>TIB avg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Sheet'!$B$4:$K$4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D-4AAB-9A69-144209762327}"/>
            </c:ext>
          </c:extLst>
        </c:ser>
        <c:ser>
          <c:idx val="0"/>
          <c:order val="1"/>
          <c:tx>
            <c:strRef>
              <c:f>'Weekly Summary Sheet'!$A$5</c:f>
              <c:strCache>
                <c:ptCount val="1"/>
                <c:pt idx="0">
                  <c:v>TST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126760563380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0D-4AAB-9A69-1442097623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Sheet'!$B$5:$K$5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0D-4AAB-9A69-144209762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2368"/>
        <c:axId val="78443008"/>
      </c:lineChart>
      <c:catAx>
        <c:axId val="462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443008"/>
        <c:crosses val="autoZero"/>
        <c:auto val="1"/>
        <c:lblAlgn val="ctr"/>
        <c:lblOffset val="100"/>
        <c:noMultiLvlLbl val="0"/>
      </c:catAx>
      <c:valAx>
        <c:axId val="7844300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4620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079986445895834E-3"/>
          <c:y val="0.82987157591216587"/>
          <c:w val="0.11732317924154483"/>
          <c:h val="0.135834091161140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77489640847398E-2"/>
          <c:y val="0.11351233269754241"/>
          <c:w val="0.8748720472441005"/>
          <c:h val="0.67854221347332411"/>
        </c:manualLayout>
      </c:layout>
      <c:lineChart>
        <c:grouping val="standard"/>
        <c:varyColors val="0"/>
        <c:ser>
          <c:idx val="4"/>
          <c:order val="0"/>
          <c:tx>
            <c:strRef>
              <c:f>'Weekly Summary Sheet'!$A$6</c:f>
              <c:strCache>
                <c:ptCount val="1"/>
                <c:pt idx="0">
                  <c:v>SE% avg</c:v>
                </c:pt>
              </c:strCache>
            </c:strRef>
          </c:tx>
          <c:dLbls>
            <c:dLbl>
              <c:idx val="3"/>
              <c:layout>
                <c:manualLayout>
                  <c:x val="-2.5309689123600203E-2"/>
                  <c:y val="5.680860140416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20-4790-8481-359462FB6C3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20-4790-8481-359462FB6C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6292992"/>
        <c:axId val="78444736"/>
      </c:lineChart>
      <c:catAx>
        <c:axId val="462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444736"/>
        <c:crosses val="autoZero"/>
        <c:auto val="1"/>
        <c:lblAlgn val="ctr"/>
        <c:lblOffset val="100"/>
        <c:noMultiLvlLbl val="0"/>
      </c:catAx>
      <c:valAx>
        <c:axId val="7844473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4629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0275543060133169E-2"/>
          <c:y val="0.89338365762130978"/>
          <c:w val="0.10779771346434552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88255810350914E-2"/>
          <c:y val="5.1400554097404488E-2"/>
          <c:w val="0.91269057640982698"/>
          <c:h val="0.67854221347332322"/>
        </c:manualLayout>
      </c:layout>
      <c:lineChart>
        <c:grouping val="standard"/>
        <c:varyColors val="0"/>
        <c:ser>
          <c:idx val="3"/>
          <c:order val="0"/>
          <c:tx>
            <c:strRef>
              <c:f>'Weekly Summary Sheet'!$A$7</c:f>
              <c:strCache>
                <c:ptCount val="1"/>
                <c:pt idx="0">
                  <c:v>NM Frequency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Sheet'!$B$7:$K$7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1-40C9-90F3-CED19721ADB8}"/>
            </c:ext>
          </c:extLst>
        </c:ser>
        <c:ser>
          <c:idx val="0"/>
          <c:order val="1"/>
          <c:tx>
            <c:strRef>
              <c:f>'Weekly Summary Sheet'!$A$8</c:f>
              <c:strCache>
                <c:ptCount val="1"/>
                <c:pt idx="0">
                  <c:v>NM Severity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126760563380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D1-40C9-90F3-CED19721AD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'Weekly Summary Sheet'!$B$8:$K$8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D1-40C9-90F3-CED19721A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2368"/>
        <c:axId val="78443008"/>
      </c:lineChart>
      <c:catAx>
        <c:axId val="4620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443008"/>
        <c:crosses val="autoZero"/>
        <c:auto val="1"/>
        <c:lblAlgn val="ctr"/>
        <c:lblOffset val="100"/>
        <c:noMultiLvlLbl val="0"/>
      </c:catAx>
      <c:valAx>
        <c:axId val="7844300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crossAx val="4620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079986445895834E-3"/>
          <c:y val="0.82987157591216587"/>
          <c:w val="0.18420800453378439"/>
          <c:h val="0.135834091161140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'Enter Sleep Diary Here'!$L$286:$L$294</c:f>
              <c:strCache>
                <c:ptCount val="9"/>
                <c:pt idx="0">
                  <c:v>AVERAGE</c:v>
                </c:pt>
                <c:pt idx="2">
                  <c:v>#DIV/0!</c:v>
                </c:pt>
                <c:pt idx="3">
                  <c:v>#DIV/0!</c:v>
                </c:pt>
                <c:pt idx="4">
                  <c:v>#DIV/0!</c:v>
                </c:pt>
                <c:pt idx="5">
                  <c:v>#DIV/0!</c:v>
                </c:pt>
                <c:pt idx="6">
                  <c:v>#DIV/0!</c:v>
                </c:pt>
                <c:pt idx="7">
                  <c:v>#DIV/0!</c:v>
                </c:pt>
                <c:pt idx="8">
                  <c:v>#DIV/0!</c:v>
                </c:pt>
              </c:strCache>
            </c:strRef>
          </c:tx>
          <c:invertIfNegative val="0"/>
          <c:cat>
            <c:multiLvlStrRef>
              <c:f>'Enter Sleep Diary Here'!$B$306:$K$309</c:f>
            </c:multiLvlStrRef>
          </c:cat>
          <c:val>
            <c:numRef>
              <c:f>'Enter Sleep Diary Here'!$L$306:$L$309</c:f>
            </c:numRef>
          </c:val>
          <c:extLst>
            <c:ext xmlns:c16="http://schemas.microsoft.com/office/drawing/2014/chart" uri="{C3380CC4-5D6E-409C-BE32-E72D297353CC}">
              <c16:uniqueId val="{00000000-CA56-4E69-A1A6-89266B0B233F}"/>
            </c:ext>
          </c:extLst>
        </c:ser>
        <c:ser>
          <c:idx val="1"/>
          <c:order val="1"/>
          <c:tx>
            <c:strRef>
              <c:f>'Enter Sleep Diary Here'!$M$287:$M$294</c:f>
              <c:strCache>
                <c:ptCount val="8"/>
                <c:pt idx="0">
                  <c:v>3/31/2022</c:v>
                </c:pt>
                <c:pt idx="1">
                  <c:v>Bedtime</c:v>
                </c:pt>
                <c:pt idx="2">
                  <c:v>Lights out</c:v>
                </c:pt>
                <c:pt idx="3">
                  <c:v>Latency to fall asleep</c:v>
                </c:pt>
                <c:pt idx="4">
                  <c:v>Number of awakenings</c:v>
                </c:pt>
                <c:pt idx="5">
                  <c:v>Minutes awake in middle of night</c:v>
                </c:pt>
                <c:pt idx="6">
                  <c:v>Wake time</c:v>
                </c:pt>
                <c:pt idx="7">
                  <c:v>out of bed for day</c:v>
                </c:pt>
              </c:strCache>
            </c:strRef>
          </c:tx>
          <c:invertIfNegative val="0"/>
          <c:cat>
            <c:multiLvlStrRef>
              <c:f>'Enter Sleep Diary Here'!$B$306:$K$309</c:f>
            </c:multiLvlStrRef>
          </c:cat>
          <c:val>
            <c:numRef>
              <c:f>'Enter Sleep Diary Here'!$M$306:$M$309</c:f>
            </c:numRef>
          </c:val>
          <c:extLst>
            <c:ext xmlns:c16="http://schemas.microsoft.com/office/drawing/2014/chart" uri="{C3380CC4-5D6E-409C-BE32-E72D297353CC}">
              <c16:uniqueId val="{00000001-CA56-4E69-A1A6-89266B0B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95040"/>
        <c:axId val="47046656"/>
      </c:barChart>
      <c:catAx>
        <c:axId val="46295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046656"/>
        <c:crosses val="autoZero"/>
        <c:auto val="1"/>
        <c:lblAlgn val="ctr"/>
        <c:lblOffset val="100"/>
        <c:noMultiLvlLbl val="0"/>
      </c:catAx>
      <c:valAx>
        <c:axId val="470466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629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3</xdr:row>
      <xdr:rowOff>358774</xdr:rowOff>
    </xdr:from>
    <xdr:to>
      <xdr:col>13</xdr:col>
      <xdr:colOff>105833</xdr:colOff>
      <xdr:row>12</xdr:row>
      <xdr:rowOff>222250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D19B36-4F57-4CCE-B192-12EF42F04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8</xdr:row>
      <xdr:rowOff>23812</xdr:rowOff>
    </xdr:from>
    <xdr:to>
      <xdr:col>13</xdr:col>
      <xdr:colOff>361950</xdr:colOff>
      <xdr:row>25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4</xdr:row>
      <xdr:rowOff>0</xdr:rowOff>
    </xdr:from>
    <xdr:to>
      <xdr:col>16</xdr:col>
      <xdr:colOff>0</xdr:colOff>
      <xdr:row>25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30</xdr:row>
      <xdr:rowOff>28575</xdr:rowOff>
    </xdr:from>
    <xdr:to>
      <xdr:col>17</xdr:col>
      <xdr:colOff>171450</xdr:colOff>
      <xdr:row>51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56</xdr:row>
      <xdr:rowOff>0</xdr:rowOff>
    </xdr:from>
    <xdr:to>
      <xdr:col>15</xdr:col>
      <xdr:colOff>581025</xdr:colOff>
      <xdr:row>77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9525</xdr:colOff>
      <xdr:row>82</xdr:row>
      <xdr:rowOff>9525</xdr:rowOff>
    </xdr:to>
    <xdr:sp macro="" textlink="">
      <xdr:nvSpPr>
        <xdr:cNvPr id="2" name="AutoShape 1" descr="http://us.mc594.mail.yahoo.com/mc/mail?cmd=cookie.setnonjs&amp;.rand=672441238&amp;mcrumb=O8cGBlnemJ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438400" y="13477875"/>
          <a:ext cx="9525" cy="9525"/>
        </a:xfrm>
        <a:prstGeom prst="rect">
          <a:avLst/>
        </a:prstGeom>
        <a:noFill/>
      </xdr:spPr>
    </xdr:sp>
    <xdr:clientData/>
  </xdr:twoCellAnchor>
  <xdr:twoCellAnchor>
    <xdr:from>
      <xdr:col>18</xdr:col>
      <xdr:colOff>581025</xdr:colOff>
      <xdr:row>4</xdr:row>
      <xdr:rowOff>9525</xdr:rowOff>
    </xdr:from>
    <xdr:to>
      <xdr:col>33</xdr:col>
      <xdr:colOff>171450</xdr:colOff>
      <xdr:row>27</xdr:row>
      <xdr:rowOff>28575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AD1DC13B-D71A-42BD-A5DB-CB22B72E0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32568" cy="62727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45147-27D2-4767-9957-726C52F5347B}">
  <dimension ref="A1:M31"/>
  <sheetViews>
    <sheetView workbookViewId="0">
      <selection activeCell="R16" sqref="R16"/>
    </sheetView>
  </sheetViews>
  <sheetFormatPr defaultColWidth="8.85546875" defaultRowHeight="12.75" x14ac:dyDescent="0.2"/>
  <cols>
    <col min="2" max="2" width="32" bestFit="1" customWidth="1"/>
    <col min="3" max="3" width="0" hidden="1" customWidth="1"/>
    <col min="4" max="4" width="12.85546875" customWidth="1"/>
    <col min="5" max="11" width="9.42578125" customWidth="1"/>
    <col min="12" max="12" width="9.85546875" bestFit="1" customWidth="1"/>
    <col min="13" max="13" width="34.7109375" customWidth="1"/>
  </cols>
  <sheetData>
    <row r="1" spans="1:13" x14ac:dyDescent="0.2">
      <c r="A1" t="s">
        <v>65</v>
      </c>
    </row>
    <row r="2" spans="1:13" ht="13.5" thickBot="1" x14ac:dyDescent="0.25"/>
    <row r="3" spans="1:13" x14ac:dyDescent="0.2">
      <c r="B3" s="18" t="s">
        <v>5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</row>
    <row r="4" spans="1:13" x14ac:dyDescent="0.2">
      <c r="B4" s="24"/>
      <c r="D4" s="60" t="s">
        <v>106</v>
      </c>
      <c r="E4" s="43" t="s">
        <v>107</v>
      </c>
      <c r="F4" s="43" t="s">
        <v>108</v>
      </c>
      <c r="G4" s="43" t="s">
        <v>109</v>
      </c>
      <c r="H4" s="43" t="s">
        <v>110</v>
      </c>
      <c r="I4" s="43" t="s">
        <v>111</v>
      </c>
      <c r="J4" s="43" t="s">
        <v>112</v>
      </c>
      <c r="K4" s="43" t="s">
        <v>113</v>
      </c>
      <c r="L4" s="5" t="s">
        <v>57</v>
      </c>
      <c r="M4" s="22"/>
    </row>
    <row r="5" spans="1:13" x14ac:dyDescent="0.2">
      <c r="B5" s="23" t="s">
        <v>61</v>
      </c>
      <c r="D5" s="44">
        <v>44651</v>
      </c>
      <c r="E5" s="71">
        <v>45069</v>
      </c>
      <c r="F5" s="71">
        <v>45070</v>
      </c>
      <c r="G5" s="71">
        <v>45071</v>
      </c>
      <c r="H5" s="71">
        <v>45072</v>
      </c>
      <c r="I5" s="71">
        <v>45073</v>
      </c>
      <c r="J5" s="71">
        <v>45074</v>
      </c>
      <c r="K5" s="71">
        <v>45075</v>
      </c>
      <c r="M5" s="22"/>
    </row>
    <row r="6" spans="1:13" x14ac:dyDescent="0.2">
      <c r="B6" s="23" t="s">
        <v>114</v>
      </c>
      <c r="C6" t="s">
        <v>0</v>
      </c>
      <c r="D6" s="2">
        <v>0.85416666666666663</v>
      </c>
      <c r="E6" s="72">
        <v>0.95833333333333337</v>
      </c>
      <c r="F6" s="72">
        <v>0.9375</v>
      </c>
      <c r="G6" s="72">
        <v>0.97916666666666663</v>
      </c>
      <c r="H6" s="72">
        <v>0.95833333333333337</v>
      </c>
      <c r="I6" s="72">
        <v>0.92708333333333337</v>
      </c>
      <c r="J6" s="72">
        <v>0.97916666666666663</v>
      </c>
      <c r="K6" s="72">
        <v>0.95833333333333337</v>
      </c>
      <c r="L6" s="36" t="str">
        <f>TEXT(IF(L24&lt;0, 24+L24,L24)/24,"h:mm")</f>
        <v>22:57</v>
      </c>
      <c r="M6" s="28" t="s">
        <v>34</v>
      </c>
    </row>
    <row r="7" spans="1:13" x14ac:dyDescent="0.2">
      <c r="B7" s="23" t="s">
        <v>115</v>
      </c>
      <c r="C7" t="s">
        <v>1</v>
      </c>
      <c r="D7" s="2">
        <v>0.89583333333333337</v>
      </c>
      <c r="E7" s="35">
        <v>0.97916666666666663</v>
      </c>
      <c r="F7" s="35">
        <v>0.97916666666666663</v>
      </c>
      <c r="G7" s="35">
        <v>0</v>
      </c>
      <c r="H7" s="35">
        <v>2.0833333333333332E-2</v>
      </c>
      <c r="I7" s="35">
        <v>0.94791666666666663</v>
      </c>
      <c r="J7" s="35">
        <v>0.99305555555555547</v>
      </c>
      <c r="K7" s="35">
        <v>0.98958333333333337</v>
      </c>
      <c r="L7" s="36" t="str">
        <f>TEXT(IF(L25&lt;0, 24+L25,L25)/24,"h:mm")</f>
        <v>23:41</v>
      </c>
      <c r="M7" s="28" t="s">
        <v>35</v>
      </c>
    </row>
    <row r="8" spans="1:13" ht="25.5" x14ac:dyDescent="0.2">
      <c r="B8" s="23" t="s">
        <v>51</v>
      </c>
      <c r="C8" t="s">
        <v>12</v>
      </c>
      <c r="D8" s="3">
        <v>55</v>
      </c>
      <c r="E8" s="39">
        <v>30</v>
      </c>
      <c r="F8" s="39">
        <v>45</v>
      </c>
      <c r="G8" s="39">
        <v>15</v>
      </c>
      <c r="H8" s="39">
        <v>10</v>
      </c>
      <c r="I8" s="39">
        <v>30</v>
      </c>
      <c r="J8" s="39">
        <v>45</v>
      </c>
      <c r="K8" s="39">
        <v>120</v>
      </c>
      <c r="L8" s="47">
        <f>AVERAGE(E8:K8)</f>
        <v>42.142857142857146</v>
      </c>
      <c r="M8" s="28" t="s">
        <v>58</v>
      </c>
    </row>
    <row r="9" spans="1:13" x14ac:dyDescent="0.2">
      <c r="B9" s="23" t="s">
        <v>76</v>
      </c>
      <c r="C9" t="s">
        <v>77</v>
      </c>
      <c r="D9" s="3">
        <v>3</v>
      </c>
      <c r="E9" s="39">
        <v>1</v>
      </c>
      <c r="F9" s="39">
        <v>0</v>
      </c>
      <c r="G9" s="39">
        <v>2</v>
      </c>
      <c r="H9" s="39">
        <v>1</v>
      </c>
      <c r="I9" s="39">
        <v>0</v>
      </c>
      <c r="J9" s="39">
        <v>2</v>
      </c>
      <c r="K9" s="39">
        <v>1</v>
      </c>
      <c r="L9" s="47">
        <f>AVERAGE(E9:K9)</f>
        <v>1</v>
      </c>
      <c r="M9" s="28" t="s">
        <v>76</v>
      </c>
    </row>
    <row r="10" spans="1:13" ht="25.5" x14ac:dyDescent="0.2">
      <c r="B10" s="23" t="s">
        <v>75</v>
      </c>
      <c r="C10" t="s">
        <v>2</v>
      </c>
      <c r="D10" s="3">
        <v>70</v>
      </c>
      <c r="E10" s="39">
        <v>30</v>
      </c>
      <c r="F10" s="39">
        <v>0</v>
      </c>
      <c r="G10" s="39">
        <v>60</v>
      </c>
      <c r="H10" s="39">
        <v>20</v>
      </c>
      <c r="I10" s="39">
        <v>0</v>
      </c>
      <c r="J10" s="39">
        <v>120</v>
      </c>
      <c r="K10" s="39">
        <v>30</v>
      </c>
      <c r="L10" s="47">
        <f>SUM(E10:K10)/COUNTA(E10:K10)</f>
        <v>37.142857142857146</v>
      </c>
      <c r="M10" s="28" t="s">
        <v>59</v>
      </c>
    </row>
    <row r="11" spans="1:13" x14ac:dyDescent="0.2">
      <c r="B11" s="23" t="s">
        <v>52</v>
      </c>
      <c r="C11" t="s">
        <v>36</v>
      </c>
      <c r="D11" s="2">
        <v>0.27083333333333331</v>
      </c>
      <c r="E11" s="40">
        <v>0.27083333333333331</v>
      </c>
      <c r="F11" s="40">
        <v>0.25</v>
      </c>
      <c r="G11" s="35">
        <v>0.26041666666666669</v>
      </c>
      <c r="H11" s="35">
        <v>0.23958333333333334</v>
      </c>
      <c r="I11" s="35">
        <v>0.22916666666666666</v>
      </c>
      <c r="J11" s="35">
        <v>0.27083333333333331</v>
      </c>
      <c r="K11" s="35">
        <v>0.28125</v>
      </c>
      <c r="L11" s="37" t="str">
        <f>TEXT(L26/24,"h:mm")</f>
        <v>6:10</v>
      </c>
      <c r="M11" s="28" t="s">
        <v>50</v>
      </c>
    </row>
    <row r="12" spans="1:13" x14ac:dyDescent="0.2">
      <c r="B12" s="23" t="s">
        <v>53</v>
      </c>
      <c r="C12" t="s">
        <v>37</v>
      </c>
      <c r="D12" s="2">
        <v>0.2986111111111111</v>
      </c>
      <c r="E12" s="35">
        <v>0.29166666666666669</v>
      </c>
      <c r="F12" s="35">
        <v>0.27083333333333331</v>
      </c>
      <c r="G12" s="35">
        <v>0.29166666666666669</v>
      </c>
      <c r="H12" s="35">
        <v>0.26041666666666669</v>
      </c>
      <c r="I12" s="35">
        <v>0.28125</v>
      </c>
      <c r="J12" s="35">
        <v>0.29166666666666669</v>
      </c>
      <c r="K12" s="35">
        <v>0.29166666666666669</v>
      </c>
      <c r="L12" s="37" t="str">
        <f>TEXT(L27/24,"h:mm")</f>
        <v>6:47</v>
      </c>
      <c r="M12" s="28" t="s">
        <v>60</v>
      </c>
    </row>
    <row r="13" spans="1:13" ht="25.5" x14ac:dyDescent="0.2">
      <c r="B13" s="23" t="s">
        <v>116</v>
      </c>
      <c r="C13" t="s">
        <v>69</v>
      </c>
      <c r="D13" s="4">
        <v>3</v>
      </c>
      <c r="E13" s="46">
        <v>2</v>
      </c>
      <c r="F13" s="46">
        <v>2</v>
      </c>
      <c r="G13" s="46">
        <v>1</v>
      </c>
      <c r="H13" s="46">
        <v>2</v>
      </c>
      <c r="I13" s="46">
        <v>1</v>
      </c>
      <c r="J13" s="46">
        <v>0</v>
      </c>
      <c r="K13" s="46">
        <v>1</v>
      </c>
      <c r="L13" s="47">
        <f>AVERAGE(E13:K13)</f>
        <v>1.2857142857142858</v>
      </c>
      <c r="M13" s="28" t="s">
        <v>73</v>
      </c>
    </row>
    <row r="14" spans="1:13" x14ac:dyDescent="0.2">
      <c r="B14" s="23" t="s">
        <v>118</v>
      </c>
      <c r="C14" t="s">
        <v>70</v>
      </c>
      <c r="D14" s="4">
        <v>45</v>
      </c>
      <c r="E14" s="46">
        <v>30</v>
      </c>
      <c r="F14" s="46">
        <v>0</v>
      </c>
      <c r="G14" s="46">
        <v>0</v>
      </c>
      <c r="H14" s="46">
        <v>60</v>
      </c>
      <c r="I14" s="46">
        <v>0</v>
      </c>
      <c r="J14" s="46">
        <v>0</v>
      </c>
      <c r="K14" s="46">
        <v>120</v>
      </c>
      <c r="L14" s="47">
        <f>AVERAGE(E14:K14)</f>
        <v>30</v>
      </c>
      <c r="M14" s="28" t="s">
        <v>74</v>
      </c>
    </row>
    <row r="15" spans="1:13" x14ac:dyDescent="0.2">
      <c r="B15" s="23" t="s">
        <v>78</v>
      </c>
      <c r="C15" s="33" t="s">
        <v>99</v>
      </c>
      <c r="D15" s="4">
        <v>2</v>
      </c>
      <c r="E15" s="46">
        <v>1</v>
      </c>
      <c r="F15" s="46">
        <v>0</v>
      </c>
      <c r="G15" s="46">
        <v>1</v>
      </c>
      <c r="H15" s="46">
        <v>1</v>
      </c>
      <c r="I15" s="46">
        <v>0</v>
      </c>
      <c r="J15" s="46">
        <v>2</v>
      </c>
      <c r="K15" s="46">
        <v>1</v>
      </c>
      <c r="L15" s="47">
        <f>AVERAGE(E15:K15)</f>
        <v>0.8571428571428571</v>
      </c>
      <c r="M15" s="28" t="s">
        <v>90</v>
      </c>
    </row>
    <row r="16" spans="1:13" ht="51.75" thickBot="1" x14ac:dyDescent="0.25">
      <c r="B16" s="23" t="s">
        <v>92</v>
      </c>
      <c r="C16" s="33" t="s">
        <v>100</v>
      </c>
      <c r="D16" s="4">
        <v>4</v>
      </c>
      <c r="E16" s="46">
        <v>2</v>
      </c>
      <c r="F16" s="73" t="s">
        <v>119</v>
      </c>
      <c r="G16" s="46">
        <v>1</v>
      </c>
      <c r="H16" s="46">
        <v>3</v>
      </c>
      <c r="I16" s="73" t="s">
        <v>119</v>
      </c>
      <c r="J16" s="46">
        <v>4</v>
      </c>
      <c r="K16" s="46">
        <v>2</v>
      </c>
      <c r="L16" s="47">
        <f>AVERAGE(E16:K16)</f>
        <v>2.4</v>
      </c>
      <c r="M16" s="28" t="s">
        <v>91</v>
      </c>
    </row>
    <row r="17" spans="2:13" x14ac:dyDescent="0.2">
      <c r="B17" s="61" t="s">
        <v>83</v>
      </c>
      <c r="C17" s="19" t="s">
        <v>93</v>
      </c>
      <c r="D17" s="62">
        <v>65</v>
      </c>
      <c r="E17" s="63">
        <v>60</v>
      </c>
      <c r="F17" s="63">
        <v>55</v>
      </c>
      <c r="G17" s="63">
        <v>50</v>
      </c>
      <c r="H17" s="63">
        <v>40</v>
      </c>
      <c r="I17" s="63">
        <v>50</v>
      </c>
      <c r="J17" s="63">
        <v>40</v>
      </c>
      <c r="K17" s="63">
        <v>45</v>
      </c>
      <c r="L17" s="64">
        <f t="shared" ref="L17:L22" si="0">AVERAGE(E17:K17)</f>
        <v>48.571428571428569</v>
      </c>
      <c r="M17" s="65" t="s">
        <v>84</v>
      </c>
    </row>
    <row r="18" spans="2:13" x14ac:dyDescent="0.2">
      <c r="B18" s="23" t="s">
        <v>82</v>
      </c>
      <c r="C18" s="33" t="s">
        <v>94</v>
      </c>
      <c r="D18" s="4">
        <v>50</v>
      </c>
      <c r="E18" s="46">
        <v>40</v>
      </c>
      <c r="F18" s="46">
        <v>35</v>
      </c>
      <c r="G18" s="46">
        <v>40</v>
      </c>
      <c r="H18" s="46">
        <v>25</v>
      </c>
      <c r="I18" s="46">
        <v>30</v>
      </c>
      <c r="J18" s="46">
        <v>30</v>
      </c>
      <c r="K18" s="46">
        <v>25</v>
      </c>
      <c r="L18" s="47">
        <f t="shared" si="0"/>
        <v>32.142857142857146</v>
      </c>
      <c r="M18" s="28" t="s">
        <v>85</v>
      </c>
    </row>
    <row r="19" spans="2:13" x14ac:dyDescent="0.2">
      <c r="B19" s="23" t="s">
        <v>81</v>
      </c>
      <c r="C19" s="33" t="s">
        <v>95</v>
      </c>
      <c r="D19" s="4">
        <v>65</v>
      </c>
      <c r="E19" s="46">
        <v>55</v>
      </c>
      <c r="F19" s="46">
        <v>50</v>
      </c>
      <c r="G19" s="46">
        <v>50</v>
      </c>
      <c r="H19" s="46">
        <v>35</v>
      </c>
      <c r="I19" s="46">
        <v>30</v>
      </c>
      <c r="J19" s="46">
        <v>35</v>
      </c>
      <c r="K19" s="46">
        <v>30</v>
      </c>
      <c r="L19" s="47">
        <f t="shared" si="0"/>
        <v>40.714285714285715</v>
      </c>
      <c r="M19" s="28" t="s">
        <v>86</v>
      </c>
    </row>
    <row r="20" spans="2:13" x14ac:dyDescent="0.2">
      <c r="B20" s="23" t="s">
        <v>80</v>
      </c>
      <c r="C20" s="33" t="s">
        <v>96</v>
      </c>
      <c r="D20" s="4">
        <v>50</v>
      </c>
      <c r="E20" s="46">
        <v>35</v>
      </c>
      <c r="F20" s="46">
        <v>35</v>
      </c>
      <c r="G20" s="46">
        <v>30</v>
      </c>
      <c r="H20" s="46">
        <v>20</v>
      </c>
      <c r="I20" s="46">
        <v>15</v>
      </c>
      <c r="J20" s="46">
        <v>25</v>
      </c>
      <c r="K20" s="46">
        <v>20</v>
      </c>
      <c r="L20" s="47">
        <f t="shared" si="0"/>
        <v>25.714285714285715</v>
      </c>
      <c r="M20" s="28" t="s">
        <v>87</v>
      </c>
    </row>
    <row r="21" spans="2:13" x14ac:dyDescent="0.2">
      <c r="B21" s="23" t="s">
        <v>79</v>
      </c>
      <c r="C21" s="33" t="s">
        <v>97</v>
      </c>
      <c r="D21" s="4">
        <v>1</v>
      </c>
      <c r="E21" s="46">
        <v>1</v>
      </c>
      <c r="F21" s="46">
        <v>2</v>
      </c>
      <c r="G21" s="46">
        <v>1</v>
      </c>
      <c r="H21" s="46">
        <v>1</v>
      </c>
      <c r="I21" s="46">
        <v>1</v>
      </c>
      <c r="J21" s="46">
        <v>2</v>
      </c>
      <c r="K21" s="46">
        <v>1</v>
      </c>
      <c r="L21" s="47">
        <f t="shared" si="0"/>
        <v>1.2857142857142858</v>
      </c>
      <c r="M21" s="28" t="s">
        <v>88</v>
      </c>
    </row>
    <row r="22" spans="2:13" ht="13.5" thickBot="1" x14ac:dyDescent="0.25">
      <c r="B22" s="66" t="s">
        <v>117</v>
      </c>
      <c r="C22" s="67" t="s">
        <v>98</v>
      </c>
      <c r="D22" s="68">
        <v>15</v>
      </c>
      <c r="E22" s="69">
        <v>15</v>
      </c>
      <c r="F22" s="69">
        <v>30</v>
      </c>
      <c r="G22" s="69">
        <v>15</v>
      </c>
      <c r="H22" s="69">
        <v>15</v>
      </c>
      <c r="I22" s="69">
        <v>10</v>
      </c>
      <c r="J22" s="69">
        <v>30</v>
      </c>
      <c r="K22" s="69">
        <v>15</v>
      </c>
      <c r="L22" s="70">
        <f t="shared" si="0"/>
        <v>18.571428571428573</v>
      </c>
      <c r="M22" s="29" t="s">
        <v>89</v>
      </c>
    </row>
    <row r="23" spans="2:13" ht="51" x14ac:dyDescent="0.2">
      <c r="B23" s="23" t="s">
        <v>71</v>
      </c>
      <c r="C23" s="33" t="s">
        <v>101</v>
      </c>
      <c r="D23" s="59" t="s">
        <v>105</v>
      </c>
      <c r="E23" s="74" t="s">
        <v>121</v>
      </c>
      <c r="F23" s="74" t="s">
        <v>122</v>
      </c>
      <c r="G23" s="74" t="s">
        <v>121</v>
      </c>
      <c r="H23" s="74" t="s">
        <v>121</v>
      </c>
      <c r="I23" s="74" t="s">
        <v>120</v>
      </c>
      <c r="J23" s="74" t="s">
        <v>123</v>
      </c>
      <c r="K23" s="74" t="s">
        <v>123</v>
      </c>
      <c r="L23" s="47"/>
      <c r="M23" s="28" t="s">
        <v>71</v>
      </c>
    </row>
    <row r="24" spans="2:13" hidden="1" x14ac:dyDescent="0.2">
      <c r="B24" s="24"/>
      <c r="C24" t="s">
        <v>18</v>
      </c>
      <c r="D24" s="17">
        <f t="shared" ref="D24:K25" si="1">IF(ISBLANK(D6),"",IF(HOUR(D6)&gt;12,HOUR(D6)+(MINUTE(D6)/60)-24,HOUR(D6)+(MINUTE(D6)/60)))</f>
        <v>-3.5</v>
      </c>
      <c r="E24" s="17">
        <f t="shared" si="1"/>
        <v>-1</v>
      </c>
      <c r="F24" s="17">
        <f t="shared" si="1"/>
        <v>-1.5</v>
      </c>
      <c r="G24" s="17">
        <f t="shared" si="1"/>
        <v>-0.5</v>
      </c>
      <c r="H24" s="17">
        <f t="shared" si="1"/>
        <v>-1</v>
      </c>
      <c r="I24" s="17">
        <f t="shared" si="1"/>
        <v>-1.75</v>
      </c>
      <c r="J24" s="17">
        <f t="shared" si="1"/>
        <v>-0.5</v>
      </c>
      <c r="K24" s="17">
        <f t="shared" si="1"/>
        <v>-1</v>
      </c>
      <c r="L24" s="30">
        <f>AVERAGE(E24:K24)</f>
        <v>-1.0357142857142858</v>
      </c>
      <c r="M24" s="22"/>
    </row>
    <row r="25" spans="2:13" hidden="1" x14ac:dyDescent="0.2">
      <c r="B25" s="24"/>
      <c r="C25" t="s">
        <v>19</v>
      </c>
      <c r="D25" s="17">
        <f t="shared" si="1"/>
        <v>-2.5</v>
      </c>
      <c r="E25" s="17">
        <f t="shared" si="1"/>
        <v>-0.5</v>
      </c>
      <c r="F25" s="17">
        <f t="shared" si="1"/>
        <v>-0.5</v>
      </c>
      <c r="G25" s="17">
        <f t="shared" si="1"/>
        <v>0</v>
      </c>
      <c r="H25" s="17">
        <f t="shared" si="1"/>
        <v>0.5</v>
      </c>
      <c r="I25" s="17">
        <f t="shared" si="1"/>
        <v>-1.25</v>
      </c>
      <c r="J25" s="17">
        <f t="shared" si="1"/>
        <v>-0.16666666666666785</v>
      </c>
      <c r="K25" s="17">
        <f t="shared" si="1"/>
        <v>-0.25</v>
      </c>
      <c r="L25" s="30">
        <f>AVERAGE(E25:K25)</f>
        <v>-0.3095238095238097</v>
      </c>
      <c r="M25" s="22"/>
    </row>
    <row r="26" spans="2:13" hidden="1" x14ac:dyDescent="0.2">
      <c r="B26" s="24"/>
      <c r="C26" t="s">
        <v>20</v>
      </c>
      <c r="D26" s="17">
        <f t="shared" ref="D26:K27" si="2">IF(ISBLANK(D11),"",HOUR(D11)+(MINUTE(D11)/60))</f>
        <v>6.5</v>
      </c>
      <c r="E26" s="17">
        <f t="shared" si="2"/>
        <v>6.5</v>
      </c>
      <c r="F26" s="17">
        <f t="shared" si="2"/>
        <v>6</v>
      </c>
      <c r="G26" s="17">
        <f t="shared" si="2"/>
        <v>6.25</v>
      </c>
      <c r="H26" s="17">
        <f t="shared" si="2"/>
        <v>5.75</v>
      </c>
      <c r="I26" s="17">
        <f t="shared" si="2"/>
        <v>5.5</v>
      </c>
      <c r="J26" s="17">
        <f t="shared" si="2"/>
        <v>6.5</v>
      </c>
      <c r="K26" s="17">
        <f t="shared" si="2"/>
        <v>6.75</v>
      </c>
      <c r="L26" s="30">
        <f>AVERAGE(E26:K26)</f>
        <v>6.1785714285714288</v>
      </c>
      <c r="M26" s="22"/>
    </row>
    <row r="27" spans="2:13" hidden="1" x14ac:dyDescent="0.2">
      <c r="B27" s="24"/>
      <c r="C27" t="s">
        <v>21</v>
      </c>
      <c r="D27" s="17">
        <f t="shared" si="2"/>
        <v>7.166666666666667</v>
      </c>
      <c r="E27" s="17">
        <f t="shared" si="2"/>
        <v>7</v>
      </c>
      <c r="F27" s="17">
        <f t="shared" si="2"/>
        <v>6.5</v>
      </c>
      <c r="G27" s="17">
        <f t="shared" si="2"/>
        <v>7</v>
      </c>
      <c r="H27" s="17">
        <f t="shared" si="2"/>
        <v>6.25</v>
      </c>
      <c r="I27" s="17">
        <f t="shared" si="2"/>
        <v>6.75</v>
      </c>
      <c r="J27" s="17">
        <f t="shared" si="2"/>
        <v>7</v>
      </c>
      <c r="K27" s="17">
        <f t="shared" si="2"/>
        <v>7</v>
      </c>
      <c r="L27" s="30">
        <f>AVERAGE(E27:K27)</f>
        <v>6.7857142857142856</v>
      </c>
      <c r="M27" s="22"/>
    </row>
    <row r="28" spans="2:13" x14ac:dyDescent="0.2">
      <c r="B28" s="24"/>
      <c r="E28" s="1"/>
      <c r="F28" s="1"/>
      <c r="G28" s="1"/>
      <c r="H28" s="1"/>
      <c r="I28" s="1"/>
      <c r="J28" s="1"/>
      <c r="K28" s="1"/>
      <c r="L28" s="32"/>
      <c r="M28" s="22"/>
    </row>
    <row r="29" spans="2:13" x14ac:dyDescent="0.2">
      <c r="B29" s="25" t="s">
        <v>54</v>
      </c>
      <c r="C29" s="12" t="s">
        <v>3</v>
      </c>
      <c r="D29" s="30">
        <f t="shared" ref="D29:K29" si="3">IF(ISBLANK(D7),"", IF(ISBLANK(D12),"",24*IF(D7&gt;D12,D12+1-D7,D12-D7)))</f>
        <v>9.6666666666666679</v>
      </c>
      <c r="E29" s="30">
        <f t="shared" si="3"/>
        <v>7.5000000000000027</v>
      </c>
      <c r="F29" s="30">
        <f t="shared" si="3"/>
        <v>6.9999999999999991</v>
      </c>
      <c r="G29" s="30">
        <f t="shared" si="3"/>
        <v>7</v>
      </c>
      <c r="H29" s="30">
        <f t="shared" si="3"/>
        <v>5.75</v>
      </c>
      <c r="I29" s="30">
        <f t="shared" si="3"/>
        <v>8</v>
      </c>
      <c r="J29" s="30">
        <f t="shared" si="3"/>
        <v>7.1666666666666705</v>
      </c>
      <c r="K29" s="30">
        <f t="shared" si="3"/>
        <v>7.2500000000000009</v>
      </c>
      <c r="L29" s="36">
        <f>SUM(E29:K29)/(COUNTA(E29:K29)-COUNTBLANK(E29:K29))</f>
        <v>7.0952380952380958</v>
      </c>
      <c r="M29" s="28" t="s">
        <v>54</v>
      </c>
    </row>
    <row r="30" spans="2:13" x14ac:dyDescent="0.2">
      <c r="B30" s="25" t="s">
        <v>55</v>
      </c>
      <c r="C30" s="12" t="s">
        <v>4</v>
      </c>
      <c r="D30" s="30">
        <f t="shared" ref="D30:K30" si="4">IF(ISBLANK(D29),"",(IF(ISBLANK(D8),"",IF(ISBLANK(D10),"",D29-((D8+D10)/60)-(D27-D26)))))</f>
        <v>6.916666666666667</v>
      </c>
      <c r="E30" s="30">
        <f t="shared" si="4"/>
        <v>6.0000000000000027</v>
      </c>
      <c r="F30" s="30">
        <f t="shared" si="4"/>
        <v>5.7499999999999991</v>
      </c>
      <c r="G30" s="30">
        <f t="shared" si="4"/>
        <v>5</v>
      </c>
      <c r="H30" s="30">
        <f t="shared" si="4"/>
        <v>4.75</v>
      </c>
      <c r="I30" s="30">
        <f t="shared" si="4"/>
        <v>6.25</v>
      </c>
      <c r="J30" s="30">
        <f t="shared" si="4"/>
        <v>3.9166666666666705</v>
      </c>
      <c r="K30" s="30">
        <f t="shared" si="4"/>
        <v>4.5000000000000009</v>
      </c>
      <c r="L30" s="36">
        <f>SUM(E30:K30)/(COUNTA(E30:K30)-COUNTBLANK(E30:K30))</f>
        <v>5.166666666666667</v>
      </c>
      <c r="M30" s="28" t="s">
        <v>55</v>
      </c>
    </row>
    <row r="31" spans="2:13" ht="13.5" thickBot="1" x14ac:dyDescent="0.25">
      <c r="B31" s="26" t="s">
        <v>56</v>
      </c>
      <c r="C31" s="27" t="s">
        <v>22</v>
      </c>
      <c r="D31" s="31">
        <f t="shared" ref="D31:H31" si="5">IF(ISERROR(D30/D29),"",IF(ISBLANK(D30),"",D30/D29))</f>
        <v>0.71551724137931028</v>
      </c>
      <c r="E31" s="31">
        <f t="shared" si="5"/>
        <v>0.8</v>
      </c>
      <c r="F31" s="31">
        <f t="shared" si="5"/>
        <v>0.8214285714285714</v>
      </c>
      <c r="G31" s="31">
        <f t="shared" si="5"/>
        <v>0.7142857142857143</v>
      </c>
      <c r="H31" s="31">
        <f t="shared" si="5"/>
        <v>0.82608695652173914</v>
      </c>
      <c r="I31" s="31">
        <f>IF(ISERROR(I30/I29),"",IF(ISBLANK(I30),"",I30/I29))</f>
        <v>0.78125</v>
      </c>
      <c r="J31" s="31">
        <f>IF(ISERROR(J30/J29),"",IF(ISBLANK(J30),"",J30/J29))</f>
        <v>0.54651162790697694</v>
      </c>
      <c r="K31" s="31">
        <f>IF(ISERROR(K30/K29),"",IF(ISBLANK(K30),"",K30/K29))</f>
        <v>0.62068965517241381</v>
      </c>
      <c r="L31" s="38">
        <f>SUM(E31:K31)/(COUNTA(E31:K31)-COUNTBLANK(E31:K31))</f>
        <v>0.73003607504505941</v>
      </c>
      <c r="M31" s="29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3"/>
  <sheetViews>
    <sheetView tabSelected="1" topLeftCell="A4" workbookViewId="0">
      <selection activeCell="E70" sqref="E70"/>
    </sheetView>
  </sheetViews>
  <sheetFormatPr defaultColWidth="8.85546875" defaultRowHeight="12.75" x14ac:dyDescent="0.2"/>
  <cols>
    <col min="1" max="1" width="6" customWidth="1"/>
    <col min="2" max="2" width="32" bestFit="1" customWidth="1"/>
    <col min="3" max="3" width="10.28515625" hidden="1" customWidth="1"/>
    <col min="4" max="4" width="12.85546875" customWidth="1"/>
    <col min="5" max="11" width="9.42578125" customWidth="1"/>
    <col min="12" max="12" width="9.85546875" bestFit="1" customWidth="1"/>
    <col min="13" max="13" width="34.7109375" customWidth="1"/>
  </cols>
  <sheetData>
    <row r="1" spans="1:13" x14ac:dyDescent="0.2">
      <c r="A1" s="51"/>
      <c r="B1" s="58" t="s">
        <v>64</v>
      </c>
      <c r="C1" s="19"/>
      <c r="D1" s="19"/>
      <c r="E1" s="19"/>
      <c r="F1" s="19"/>
      <c r="G1" s="19"/>
      <c r="H1" s="19"/>
      <c r="I1" s="19"/>
      <c r="J1" s="19"/>
      <c r="K1" s="19"/>
      <c r="M1" s="53"/>
    </row>
    <row r="2" spans="1:13" ht="12" customHeight="1" x14ac:dyDescent="0.2">
      <c r="A2" s="51"/>
      <c r="B2" s="35"/>
      <c r="C2" s="35" t="s">
        <v>62</v>
      </c>
      <c r="D2" s="35"/>
      <c r="E2" s="35"/>
      <c r="F2" s="45" t="s">
        <v>67</v>
      </c>
      <c r="G2" s="45"/>
      <c r="H2" s="45"/>
      <c r="I2" s="45"/>
      <c r="J2" s="45"/>
      <c r="K2" s="45"/>
      <c r="L2" s="45"/>
      <c r="M2" s="52"/>
    </row>
    <row r="3" spans="1:13" x14ac:dyDescent="0.2">
      <c r="A3" s="51"/>
      <c r="B3" s="32"/>
      <c r="C3" s="34" t="s">
        <v>63</v>
      </c>
      <c r="D3" s="34"/>
      <c r="E3" s="34"/>
      <c r="F3" s="34"/>
      <c r="G3" s="34"/>
      <c r="H3" s="32"/>
      <c r="I3" s="32"/>
      <c r="J3" s="32"/>
      <c r="K3" s="32"/>
      <c r="L3" s="32"/>
      <c r="M3" s="54"/>
    </row>
    <row r="4" spans="1:13" ht="13.5" thickBot="1" x14ac:dyDescent="0.25">
      <c r="A4" s="51"/>
      <c r="B4" s="56"/>
      <c r="C4" s="55" t="s">
        <v>66</v>
      </c>
      <c r="D4" s="55"/>
      <c r="E4" s="55"/>
      <c r="F4" s="55"/>
      <c r="G4" s="55"/>
      <c r="H4" s="56"/>
      <c r="I4" s="56"/>
      <c r="J4" s="56"/>
      <c r="K4" s="56"/>
      <c r="L4" s="56"/>
      <c r="M4" s="57"/>
    </row>
    <row r="5" spans="1:13" ht="14.25" thickTop="1" thickBot="1" x14ac:dyDescent="0.25">
      <c r="C5" s="33"/>
      <c r="L5" s="1"/>
    </row>
    <row r="6" spans="1:13" x14ac:dyDescent="0.2">
      <c r="B6" s="18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x14ac:dyDescent="0.2">
      <c r="B7" s="24"/>
      <c r="D7" s="60" t="s">
        <v>106</v>
      </c>
      <c r="E7" s="43" t="s">
        <v>107</v>
      </c>
      <c r="F7" s="43" t="s">
        <v>108</v>
      </c>
      <c r="G7" s="43" t="s">
        <v>109</v>
      </c>
      <c r="H7" s="43" t="s">
        <v>110</v>
      </c>
      <c r="I7" s="43" t="s">
        <v>111</v>
      </c>
      <c r="J7" s="43" t="s">
        <v>112</v>
      </c>
      <c r="K7" s="43" t="s">
        <v>113</v>
      </c>
      <c r="L7" s="5" t="s">
        <v>57</v>
      </c>
      <c r="M7" s="22"/>
    </row>
    <row r="8" spans="1:13" x14ac:dyDescent="0.2">
      <c r="B8" s="23" t="s">
        <v>61</v>
      </c>
      <c r="D8" s="44">
        <v>44651</v>
      </c>
      <c r="E8" s="75"/>
      <c r="F8" s="75"/>
      <c r="G8" s="75"/>
      <c r="H8" s="75"/>
      <c r="I8" s="75"/>
      <c r="J8" s="75"/>
      <c r="K8" s="75"/>
      <c r="M8" s="22"/>
    </row>
    <row r="9" spans="1:13" x14ac:dyDescent="0.2">
      <c r="B9" s="23" t="s">
        <v>114</v>
      </c>
      <c r="C9" t="s">
        <v>0</v>
      </c>
      <c r="D9" s="2">
        <v>0.85416666666666663</v>
      </c>
      <c r="E9" s="35"/>
      <c r="F9" s="35"/>
      <c r="G9" s="35"/>
      <c r="H9" s="35"/>
      <c r="I9" s="35"/>
      <c r="J9" s="35"/>
      <c r="K9" s="35"/>
      <c r="L9" s="36" t="e">
        <f>TEXT(IF(L27&lt;0, 24+L27,L27)/24,"h:mm")</f>
        <v>#DIV/0!</v>
      </c>
      <c r="M9" s="28" t="s">
        <v>34</v>
      </c>
    </row>
    <row r="10" spans="1:13" x14ac:dyDescent="0.2">
      <c r="B10" s="23" t="s">
        <v>115</v>
      </c>
      <c r="C10" t="s">
        <v>1</v>
      </c>
      <c r="D10" s="2">
        <v>0.89583333333333337</v>
      </c>
      <c r="E10" s="35"/>
      <c r="F10" s="35"/>
      <c r="G10" s="35"/>
      <c r="H10" s="35"/>
      <c r="I10" s="35"/>
      <c r="J10" s="35"/>
      <c r="K10" s="35"/>
      <c r="L10" s="36" t="e">
        <f>TEXT(IF(L28&lt;0, 24+L28,L28)/24,"h:mm")</f>
        <v>#DIV/0!</v>
      </c>
      <c r="M10" s="28" t="s">
        <v>35</v>
      </c>
    </row>
    <row r="11" spans="1:13" ht="25.5" x14ac:dyDescent="0.2">
      <c r="B11" s="23" t="s">
        <v>51</v>
      </c>
      <c r="C11" t="s">
        <v>12</v>
      </c>
      <c r="D11" s="3">
        <v>55</v>
      </c>
      <c r="E11" s="39"/>
      <c r="F11" s="39"/>
      <c r="G11" s="39"/>
      <c r="H11" s="39"/>
      <c r="I11" s="39"/>
      <c r="J11" s="39"/>
      <c r="K11" s="39"/>
      <c r="L11" s="47" t="e">
        <f>AVERAGE(E11:K11)</f>
        <v>#DIV/0!</v>
      </c>
      <c r="M11" s="28" t="s">
        <v>58</v>
      </c>
    </row>
    <row r="12" spans="1:13" x14ac:dyDescent="0.2">
      <c r="B12" s="23" t="s">
        <v>76</v>
      </c>
      <c r="C12" t="s">
        <v>77</v>
      </c>
      <c r="D12" s="3">
        <v>3</v>
      </c>
      <c r="E12" s="39"/>
      <c r="F12" s="39"/>
      <c r="G12" s="39"/>
      <c r="H12" s="39"/>
      <c r="I12" s="39"/>
      <c r="J12" s="39"/>
      <c r="K12" s="39"/>
      <c r="L12" s="47" t="e">
        <f>AVERAGE(E12:K12)</f>
        <v>#DIV/0!</v>
      </c>
      <c r="M12" s="28" t="s">
        <v>76</v>
      </c>
    </row>
    <row r="13" spans="1:13" ht="25.5" x14ac:dyDescent="0.2">
      <c r="B13" s="23" t="s">
        <v>75</v>
      </c>
      <c r="C13" t="s">
        <v>2</v>
      </c>
      <c r="D13" s="3">
        <v>70</v>
      </c>
      <c r="E13" s="39"/>
      <c r="F13" s="39"/>
      <c r="G13" s="39"/>
      <c r="H13" s="39"/>
      <c r="I13" s="39"/>
      <c r="J13" s="39"/>
      <c r="K13" s="39"/>
      <c r="L13" s="47" t="e">
        <f>SUM(E13:K13)/COUNTA(E13:K13)</f>
        <v>#DIV/0!</v>
      </c>
      <c r="M13" s="28" t="s">
        <v>59</v>
      </c>
    </row>
    <row r="14" spans="1:13" x14ac:dyDescent="0.2">
      <c r="B14" s="23" t="s">
        <v>52</v>
      </c>
      <c r="C14" t="s">
        <v>36</v>
      </c>
      <c r="D14" s="2">
        <v>0.27083333333333331</v>
      </c>
      <c r="E14" s="40"/>
      <c r="F14" s="40"/>
      <c r="G14" s="35"/>
      <c r="H14" s="35"/>
      <c r="I14" s="35"/>
      <c r="J14" s="35"/>
      <c r="K14" s="35"/>
      <c r="L14" s="37" t="e">
        <f>TEXT(L29/24,"h:mm")</f>
        <v>#DIV/0!</v>
      </c>
      <c r="M14" s="28" t="s">
        <v>50</v>
      </c>
    </row>
    <row r="15" spans="1:13" x14ac:dyDescent="0.2">
      <c r="B15" s="23" t="s">
        <v>53</v>
      </c>
      <c r="C15" t="s">
        <v>37</v>
      </c>
      <c r="D15" s="2">
        <v>0.2986111111111111</v>
      </c>
      <c r="E15" s="35"/>
      <c r="F15" s="35"/>
      <c r="G15" s="35"/>
      <c r="H15" s="35"/>
      <c r="I15" s="35"/>
      <c r="J15" s="35"/>
      <c r="K15" s="35"/>
      <c r="L15" s="37" t="e">
        <f>TEXT(L30/24,"h:mm")</f>
        <v>#DIV/0!</v>
      </c>
      <c r="M15" s="28" t="s">
        <v>60</v>
      </c>
    </row>
    <row r="16" spans="1:13" ht="24.75" customHeight="1" x14ac:dyDescent="0.2">
      <c r="B16" s="23" t="s">
        <v>116</v>
      </c>
      <c r="C16" t="s">
        <v>69</v>
      </c>
      <c r="D16" s="4">
        <v>3</v>
      </c>
      <c r="E16" s="46"/>
      <c r="F16" s="46"/>
      <c r="G16" s="46"/>
      <c r="H16" s="46"/>
      <c r="I16" s="46"/>
      <c r="J16" s="46"/>
      <c r="K16" s="46"/>
      <c r="L16" s="47" t="e">
        <f>AVERAGE(E16:K16)</f>
        <v>#DIV/0!</v>
      </c>
      <c r="M16" s="28" t="s">
        <v>73</v>
      </c>
    </row>
    <row r="17" spans="2:13" ht="14.25" customHeight="1" x14ac:dyDescent="0.2">
      <c r="B17" s="23" t="s">
        <v>118</v>
      </c>
      <c r="C17" t="s">
        <v>70</v>
      </c>
      <c r="D17" s="4">
        <v>45</v>
      </c>
      <c r="E17" s="46"/>
      <c r="F17" s="46"/>
      <c r="G17" s="46"/>
      <c r="H17" s="46"/>
      <c r="I17" s="46"/>
      <c r="J17" s="46"/>
      <c r="K17" s="46"/>
      <c r="L17" s="47" t="e">
        <f>AVERAGE(E17:K17)</f>
        <v>#DIV/0!</v>
      </c>
      <c r="M17" s="28" t="s">
        <v>74</v>
      </c>
    </row>
    <row r="18" spans="2:13" ht="14.25" customHeight="1" x14ac:dyDescent="0.2">
      <c r="B18" s="23" t="s">
        <v>78</v>
      </c>
      <c r="C18" s="33" t="s">
        <v>99</v>
      </c>
      <c r="D18" s="4">
        <v>2</v>
      </c>
      <c r="E18" s="46"/>
      <c r="F18" s="46"/>
      <c r="G18" s="46"/>
      <c r="H18" s="46"/>
      <c r="I18" s="46"/>
      <c r="J18" s="46"/>
      <c r="K18" s="46"/>
      <c r="L18" s="47" t="e">
        <f>AVERAGE(E18:K18)</f>
        <v>#DIV/0!</v>
      </c>
      <c r="M18" s="28" t="s">
        <v>90</v>
      </c>
    </row>
    <row r="19" spans="2:13" ht="53.25" customHeight="1" thickBot="1" x14ac:dyDescent="0.25">
      <c r="B19" s="23" t="s">
        <v>92</v>
      </c>
      <c r="C19" s="33" t="s">
        <v>100</v>
      </c>
      <c r="D19" s="4">
        <v>4</v>
      </c>
      <c r="E19" s="46"/>
      <c r="F19" s="46"/>
      <c r="G19" s="46"/>
      <c r="H19" s="46"/>
      <c r="I19" s="46"/>
      <c r="J19" s="46"/>
      <c r="K19" s="46"/>
      <c r="L19" s="47" t="e">
        <f>AVERAGE(E19:K19)</f>
        <v>#DIV/0!</v>
      </c>
      <c r="M19" s="28" t="s">
        <v>91</v>
      </c>
    </row>
    <row r="20" spans="2:13" ht="14.25" customHeight="1" x14ac:dyDescent="0.2">
      <c r="B20" s="61" t="s">
        <v>83</v>
      </c>
      <c r="C20" s="19" t="s">
        <v>93</v>
      </c>
      <c r="D20" s="62">
        <v>65</v>
      </c>
      <c r="E20" s="63"/>
      <c r="F20" s="63"/>
      <c r="G20" s="63"/>
      <c r="H20" s="63"/>
      <c r="I20" s="63"/>
      <c r="J20" s="63"/>
      <c r="K20" s="63"/>
      <c r="L20" s="64" t="e">
        <f t="shared" ref="L20:L25" si="0">AVERAGE(E20:K20)</f>
        <v>#DIV/0!</v>
      </c>
      <c r="M20" s="65" t="s">
        <v>84</v>
      </c>
    </row>
    <row r="21" spans="2:13" ht="14.25" customHeight="1" x14ac:dyDescent="0.2">
      <c r="B21" s="23" t="s">
        <v>82</v>
      </c>
      <c r="C21" s="33" t="s">
        <v>94</v>
      </c>
      <c r="D21" s="4">
        <v>50</v>
      </c>
      <c r="E21" s="46"/>
      <c r="F21" s="46"/>
      <c r="G21" s="46"/>
      <c r="H21" s="46"/>
      <c r="I21" s="46"/>
      <c r="J21" s="46"/>
      <c r="K21" s="46"/>
      <c r="L21" s="47" t="e">
        <f t="shared" si="0"/>
        <v>#DIV/0!</v>
      </c>
      <c r="M21" s="28" t="s">
        <v>85</v>
      </c>
    </row>
    <row r="22" spans="2:13" ht="14.25" customHeight="1" x14ac:dyDescent="0.2">
      <c r="B22" s="23" t="s">
        <v>81</v>
      </c>
      <c r="C22" s="33" t="s">
        <v>95</v>
      </c>
      <c r="D22" s="4">
        <v>65</v>
      </c>
      <c r="E22" s="46"/>
      <c r="F22" s="46"/>
      <c r="G22" s="46"/>
      <c r="H22" s="46"/>
      <c r="I22" s="46"/>
      <c r="J22" s="46"/>
      <c r="K22" s="46"/>
      <c r="L22" s="47" t="e">
        <f t="shared" si="0"/>
        <v>#DIV/0!</v>
      </c>
      <c r="M22" s="28" t="s">
        <v>86</v>
      </c>
    </row>
    <row r="23" spans="2:13" ht="14.25" customHeight="1" x14ac:dyDescent="0.2">
      <c r="B23" s="23" t="s">
        <v>80</v>
      </c>
      <c r="C23" s="33" t="s">
        <v>96</v>
      </c>
      <c r="D23" s="4">
        <v>50</v>
      </c>
      <c r="E23" s="46"/>
      <c r="F23" s="46"/>
      <c r="G23" s="46"/>
      <c r="H23" s="46"/>
      <c r="I23" s="46"/>
      <c r="J23" s="46"/>
      <c r="K23" s="46"/>
      <c r="L23" s="47" t="e">
        <f t="shared" si="0"/>
        <v>#DIV/0!</v>
      </c>
      <c r="M23" s="28" t="s">
        <v>87</v>
      </c>
    </row>
    <row r="24" spans="2:13" ht="14.25" customHeight="1" x14ac:dyDescent="0.2">
      <c r="B24" s="23" t="s">
        <v>79</v>
      </c>
      <c r="C24" s="33" t="s">
        <v>97</v>
      </c>
      <c r="D24" s="4">
        <v>1</v>
      </c>
      <c r="E24" s="46"/>
      <c r="F24" s="46"/>
      <c r="G24" s="46"/>
      <c r="H24" s="46"/>
      <c r="I24" s="46"/>
      <c r="J24" s="46"/>
      <c r="K24" s="46"/>
      <c r="L24" s="47" t="e">
        <f t="shared" si="0"/>
        <v>#DIV/0!</v>
      </c>
      <c r="M24" s="28" t="s">
        <v>88</v>
      </c>
    </row>
    <row r="25" spans="2:13" ht="14.25" customHeight="1" thickBot="1" x14ac:dyDescent="0.25">
      <c r="B25" s="66" t="s">
        <v>117</v>
      </c>
      <c r="C25" s="67" t="s">
        <v>98</v>
      </c>
      <c r="D25" s="68">
        <v>15</v>
      </c>
      <c r="E25" s="69"/>
      <c r="F25" s="69"/>
      <c r="G25" s="69"/>
      <c r="H25" s="69"/>
      <c r="I25" s="69"/>
      <c r="J25" s="69"/>
      <c r="K25" s="69"/>
      <c r="L25" s="70" t="e">
        <f t="shared" si="0"/>
        <v>#DIV/0!</v>
      </c>
      <c r="M25" s="29" t="s">
        <v>89</v>
      </c>
    </row>
    <row r="26" spans="2:13" ht="51" customHeight="1" x14ac:dyDescent="0.2">
      <c r="B26" s="23" t="s">
        <v>71</v>
      </c>
      <c r="C26" s="33" t="s">
        <v>101</v>
      </c>
      <c r="D26" s="59" t="s">
        <v>105</v>
      </c>
      <c r="E26" s="48"/>
      <c r="F26" s="48"/>
      <c r="G26" s="48"/>
      <c r="H26" s="48"/>
      <c r="I26" s="48"/>
      <c r="J26" s="48"/>
      <c r="K26" s="48"/>
      <c r="L26" s="47"/>
      <c r="M26" s="28" t="s">
        <v>71</v>
      </c>
    </row>
    <row r="27" spans="2:13" hidden="1" x14ac:dyDescent="0.2">
      <c r="B27" s="24"/>
      <c r="C27" t="s">
        <v>18</v>
      </c>
      <c r="D27" s="17">
        <f t="shared" ref="D27:K28" si="1">IF(ISBLANK(D9),"",IF(HOUR(D9)&gt;12,HOUR(D9)+(MINUTE(D9)/60)-24,HOUR(D9)+(MINUTE(D9)/60)))</f>
        <v>-3.5</v>
      </c>
      <c r="E27" s="17" t="str">
        <f t="shared" si="1"/>
        <v/>
      </c>
      <c r="F27" s="17" t="str">
        <f t="shared" si="1"/>
        <v/>
      </c>
      <c r="G27" s="17" t="str">
        <f t="shared" si="1"/>
        <v/>
      </c>
      <c r="H27" s="17" t="str">
        <f t="shared" si="1"/>
        <v/>
      </c>
      <c r="I27" s="17" t="str">
        <f t="shared" si="1"/>
        <v/>
      </c>
      <c r="J27" s="17" t="str">
        <f t="shared" si="1"/>
        <v/>
      </c>
      <c r="K27" s="17" t="str">
        <f t="shared" si="1"/>
        <v/>
      </c>
      <c r="L27" s="30" t="e">
        <f>AVERAGE(E27:K27)</f>
        <v>#DIV/0!</v>
      </c>
      <c r="M27" s="22"/>
    </row>
    <row r="28" spans="2:13" hidden="1" x14ac:dyDescent="0.2">
      <c r="B28" s="24"/>
      <c r="C28" t="s">
        <v>19</v>
      </c>
      <c r="D28" s="17">
        <f t="shared" si="1"/>
        <v>-2.5</v>
      </c>
      <c r="E28" s="17" t="str">
        <f t="shared" si="1"/>
        <v/>
      </c>
      <c r="F28" s="17" t="str">
        <f t="shared" si="1"/>
        <v/>
      </c>
      <c r="G28" s="17" t="str">
        <f t="shared" si="1"/>
        <v/>
      </c>
      <c r="H28" s="17" t="str">
        <f t="shared" si="1"/>
        <v/>
      </c>
      <c r="I28" s="17" t="str">
        <f t="shared" si="1"/>
        <v/>
      </c>
      <c r="J28" s="17" t="str">
        <f t="shared" si="1"/>
        <v/>
      </c>
      <c r="K28" s="17" t="str">
        <f t="shared" si="1"/>
        <v/>
      </c>
      <c r="L28" s="30" t="e">
        <f>AVERAGE(E28:K28)</f>
        <v>#DIV/0!</v>
      </c>
      <c r="M28" s="22"/>
    </row>
    <row r="29" spans="2:13" hidden="1" x14ac:dyDescent="0.2">
      <c r="B29" s="24"/>
      <c r="C29" t="s">
        <v>20</v>
      </c>
      <c r="D29" s="17">
        <f t="shared" ref="D29:K30" si="2">IF(ISBLANK(D14),"",HOUR(D14)+(MINUTE(D14)/60))</f>
        <v>6.5</v>
      </c>
      <c r="E29" s="17" t="str">
        <f t="shared" si="2"/>
        <v/>
      </c>
      <c r="F29" s="17" t="str">
        <f t="shared" si="2"/>
        <v/>
      </c>
      <c r="G29" s="17" t="str">
        <f t="shared" si="2"/>
        <v/>
      </c>
      <c r="H29" s="17" t="str">
        <f t="shared" si="2"/>
        <v/>
      </c>
      <c r="I29" s="17" t="str">
        <f t="shared" si="2"/>
        <v/>
      </c>
      <c r="J29" s="17" t="str">
        <f t="shared" si="2"/>
        <v/>
      </c>
      <c r="K29" s="17" t="str">
        <f t="shared" si="2"/>
        <v/>
      </c>
      <c r="L29" s="30" t="e">
        <f>AVERAGE(E29:K29)</f>
        <v>#DIV/0!</v>
      </c>
      <c r="M29" s="22"/>
    </row>
    <row r="30" spans="2:13" hidden="1" x14ac:dyDescent="0.2">
      <c r="B30" s="24"/>
      <c r="C30" t="s">
        <v>21</v>
      </c>
      <c r="D30" s="17">
        <f t="shared" si="2"/>
        <v>7.166666666666667</v>
      </c>
      <c r="E30" s="17" t="str">
        <f t="shared" si="2"/>
        <v/>
      </c>
      <c r="F30" s="17" t="str">
        <f t="shared" si="2"/>
        <v/>
      </c>
      <c r="G30" s="17" t="str">
        <f t="shared" si="2"/>
        <v/>
      </c>
      <c r="H30" s="17" t="str">
        <f t="shared" si="2"/>
        <v/>
      </c>
      <c r="I30" s="17" t="str">
        <f t="shared" si="2"/>
        <v/>
      </c>
      <c r="J30" s="17" t="str">
        <f t="shared" si="2"/>
        <v/>
      </c>
      <c r="K30" s="17" t="str">
        <f t="shared" si="2"/>
        <v/>
      </c>
      <c r="L30" s="30" t="e">
        <f>AVERAGE(E30:K30)</f>
        <v>#DIV/0!</v>
      </c>
      <c r="M30" s="22"/>
    </row>
    <row r="31" spans="2:13" x14ac:dyDescent="0.2">
      <c r="B31" s="24"/>
      <c r="E31" s="1"/>
      <c r="F31" s="1"/>
      <c r="G31" s="1"/>
      <c r="H31" s="1"/>
      <c r="I31" s="1"/>
      <c r="J31" s="1"/>
      <c r="K31" s="1"/>
      <c r="L31" s="32"/>
      <c r="M31" s="22"/>
    </row>
    <row r="32" spans="2:13" x14ac:dyDescent="0.2">
      <c r="B32" s="25" t="s">
        <v>54</v>
      </c>
      <c r="C32" s="12" t="s">
        <v>3</v>
      </c>
      <c r="D32" s="30">
        <f t="shared" ref="D32:K32" si="3">IF(ISBLANK(D10),"", IF(ISBLANK(D15),"",24*IF(D10&gt;D15,D15+1-D10,D15-D10)))</f>
        <v>9.6666666666666679</v>
      </c>
      <c r="E32" s="30" t="str">
        <f t="shared" si="3"/>
        <v/>
      </c>
      <c r="F32" s="30" t="str">
        <f t="shared" si="3"/>
        <v/>
      </c>
      <c r="G32" s="30" t="str">
        <f t="shared" si="3"/>
        <v/>
      </c>
      <c r="H32" s="30" t="str">
        <f t="shared" si="3"/>
        <v/>
      </c>
      <c r="I32" s="30" t="str">
        <f t="shared" si="3"/>
        <v/>
      </c>
      <c r="J32" s="30" t="str">
        <f t="shared" si="3"/>
        <v/>
      </c>
      <c r="K32" s="30" t="str">
        <f t="shared" si="3"/>
        <v/>
      </c>
      <c r="L32" s="36" t="e">
        <f>SUM(E32:K32)/(COUNTA(E32:K32)-COUNTBLANK(E32:K32))</f>
        <v>#DIV/0!</v>
      </c>
      <c r="M32" s="28" t="s">
        <v>54</v>
      </c>
    </row>
    <row r="33" spans="2:13" x14ac:dyDescent="0.2">
      <c r="B33" s="25" t="s">
        <v>55</v>
      </c>
      <c r="C33" s="12" t="s">
        <v>4</v>
      </c>
      <c r="D33" s="30">
        <f t="shared" ref="D33:K33" si="4">IF(ISBLANK(D32),"",(IF(ISBLANK(D11),"",IF(ISBLANK(D13),"",D32-((D11+D13)/60)-(D30-D29)))))</f>
        <v>6.916666666666667</v>
      </c>
      <c r="E33" s="30" t="str">
        <f t="shared" si="4"/>
        <v/>
      </c>
      <c r="F33" s="30" t="str">
        <f t="shared" si="4"/>
        <v/>
      </c>
      <c r="G33" s="30" t="str">
        <f t="shared" si="4"/>
        <v/>
      </c>
      <c r="H33" s="30" t="str">
        <f t="shared" si="4"/>
        <v/>
      </c>
      <c r="I33" s="30" t="str">
        <f t="shared" si="4"/>
        <v/>
      </c>
      <c r="J33" s="30" t="str">
        <f t="shared" si="4"/>
        <v/>
      </c>
      <c r="K33" s="30" t="str">
        <f t="shared" si="4"/>
        <v/>
      </c>
      <c r="L33" s="36" t="e">
        <f>SUM(E33:K33)/(COUNTA(E33:K33)-COUNTBLANK(E33:K33))</f>
        <v>#DIV/0!</v>
      </c>
      <c r="M33" s="28" t="s">
        <v>55</v>
      </c>
    </row>
    <row r="34" spans="2:13" ht="13.5" thickBot="1" x14ac:dyDescent="0.25">
      <c r="B34" s="26" t="s">
        <v>56</v>
      </c>
      <c r="C34" s="27" t="s">
        <v>22</v>
      </c>
      <c r="D34" s="31">
        <f t="shared" ref="D34:H34" si="5">IF(ISERROR(D33/D32),"",IF(ISBLANK(D33),"",D33/D32))</f>
        <v>0.71551724137931028</v>
      </c>
      <c r="E34" s="31" t="str">
        <f t="shared" si="5"/>
        <v/>
      </c>
      <c r="F34" s="31" t="str">
        <f t="shared" si="5"/>
        <v/>
      </c>
      <c r="G34" s="31" t="str">
        <f t="shared" si="5"/>
        <v/>
      </c>
      <c r="H34" s="31" t="str">
        <f t="shared" si="5"/>
        <v/>
      </c>
      <c r="I34" s="31" t="str">
        <f>IF(ISERROR(I33/I32),"",IF(ISBLANK(I33),"",I33/I32))</f>
        <v/>
      </c>
      <c r="J34" s="31" t="str">
        <f>IF(ISERROR(J33/J32),"",IF(ISBLANK(J33),"",J33/J32))</f>
        <v/>
      </c>
      <c r="K34" s="31" t="str">
        <f>IF(ISERROR(K33/K32),"",IF(ISBLANK(K33),"",K33/K32))</f>
        <v/>
      </c>
      <c r="L34" s="38" t="e">
        <f>SUM(E34:K34)/(COUNTA(E34:K34)-COUNTBLANK(E34:K34))</f>
        <v>#DIV/0!</v>
      </c>
      <c r="M34" s="29" t="s">
        <v>56</v>
      </c>
    </row>
    <row r="35" spans="2:13" x14ac:dyDescent="0.2">
      <c r="E35" s="41"/>
      <c r="F35" s="1"/>
      <c r="G35" s="1"/>
      <c r="H35" s="1"/>
      <c r="I35" s="42"/>
    </row>
    <row r="36" spans="2:13" ht="13.5" thickBot="1" x14ac:dyDescent="0.25">
      <c r="H36" s="1"/>
      <c r="I36" s="41"/>
    </row>
    <row r="37" spans="2:13" x14ac:dyDescent="0.2">
      <c r="B37" s="18" t="s">
        <v>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2:13" x14ac:dyDescent="0.2">
      <c r="B38" s="24"/>
      <c r="D38" s="60" t="s">
        <v>106</v>
      </c>
      <c r="E38" s="43" t="s">
        <v>107</v>
      </c>
      <c r="F38" s="43" t="s">
        <v>108</v>
      </c>
      <c r="G38" s="43" t="s">
        <v>109</v>
      </c>
      <c r="H38" s="43" t="s">
        <v>110</v>
      </c>
      <c r="I38" s="43" t="s">
        <v>111</v>
      </c>
      <c r="J38" s="43" t="s">
        <v>112</v>
      </c>
      <c r="K38" s="43" t="s">
        <v>113</v>
      </c>
      <c r="L38" s="5" t="s">
        <v>57</v>
      </c>
      <c r="M38" s="22"/>
    </row>
    <row r="39" spans="2:13" x14ac:dyDescent="0.2">
      <c r="B39" s="23" t="s">
        <v>61</v>
      </c>
      <c r="D39" s="44">
        <v>44651</v>
      </c>
      <c r="E39" s="75"/>
      <c r="F39" s="75"/>
      <c r="G39" s="75"/>
      <c r="H39" s="75"/>
      <c r="I39" s="75"/>
      <c r="J39" s="75"/>
      <c r="K39" s="75"/>
      <c r="M39" s="22"/>
    </row>
    <row r="40" spans="2:13" x14ac:dyDescent="0.2">
      <c r="B40" s="23" t="s">
        <v>114</v>
      </c>
      <c r="C40" t="s">
        <v>0</v>
      </c>
      <c r="D40" s="2">
        <v>0.85416666666666663</v>
      </c>
      <c r="E40" s="35"/>
      <c r="F40" s="35"/>
      <c r="G40" s="35"/>
      <c r="H40" s="35"/>
      <c r="I40" s="35"/>
      <c r="J40" s="35"/>
      <c r="K40" s="35"/>
      <c r="L40" s="36" t="e">
        <f>TEXT(IF(L58&lt;0, 24+L58,L58)/24,"h:mm")</f>
        <v>#DIV/0!</v>
      </c>
      <c r="M40" s="28" t="s">
        <v>34</v>
      </c>
    </row>
    <row r="41" spans="2:13" x14ac:dyDescent="0.2">
      <c r="B41" s="23" t="s">
        <v>115</v>
      </c>
      <c r="C41" t="s">
        <v>1</v>
      </c>
      <c r="D41" s="2">
        <v>0.89583333333333337</v>
      </c>
      <c r="E41" s="35"/>
      <c r="F41" s="35"/>
      <c r="G41" s="35"/>
      <c r="H41" s="35"/>
      <c r="I41" s="35"/>
      <c r="J41" s="35"/>
      <c r="K41" s="35"/>
      <c r="L41" s="36" t="e">
        <f>TEXT(IF(L59&lt;0, 24+L59,L59)/24,"h:mm")</f>
        <v>#DIV/0!</v>
      </c>
      <c r="M41" s="28" t="s">
        <v>35</v>
      </c>
    </row>
    <row r="42" spans="2:13" ht="25.5" x14ac:dyDescent="0.2">
      <c r="B42" s="23" t="s">
        <v>51</v>
      </c>
      <c r="C42" t="s">
        <v>12</v>
      </c>
      <c r="D42" s="3">
        <v>55</v>
      </c>
      <c r="E42" s="39"/>
      <c r="F42" s="39"/>
      <c r="G42" s="39"/>
      <c r="H42" s="39"/>
      <c r="I42" s="39"/>
      <c r="J42" s="39"/>
      <c r="K42" s="39"/>
      <c r="L42" s="36" t="e">
        <f>AVERAGE(E42:K42)</f>
        <v>#DIV/0!</v>
      </c>
      <c r="M42" s="28" t="s">
        <v>58</v>
      </c>
    </row>
    <row r="43" spans="2:13" x14ac:dyDescent="0.2">
      <c r="B43" s="23" t="s">
        <v>76</v>
      </c>
      <c r="C43" t="s">
        <v>77</v>
      </c>
      <c r="D43" s="3">
        <v>3</v>
      </c>
      <c r="E43" s="39"/>
      <c r="F43" s="39"/>
      <c r="G43" s="39"/>
      <c r="H43" s="39"/>
      <c r="I43" s="39"/>
      <c r="J43" s="39"/>
      <c r="K43" s="39"/>
      <c r="L43" s="36" t="e">
        <f>AVERAGE(E43:K43)</f>
        <v>#DIV/0!</v>
      </c>
      <c r="M43" s="28" t="s">
        <v>76</v>
      </c>
    </row>
    <row r="44" spans="2:13" ht="25.5" x14ac:dyDescent="0.2">
      <c r="B44" s="23" t="s">
        <v>75</v>
      </c>
      <c r="C44" t="s">
        <v>2</v>
      </c>
      <c r="D44" s="3">
        <v>70</v>
      </c>
      <c r="E44" s="39"/>
      <c r="F44" s="39"/>
      <c r="G44" s="39"/>
      <c r="H44" s="39"/>
      <c r="I44" s="39"/>
      <c r="J44" s="39"/>
      <c r="K44" s="39"/>
      <c r="L44" s="36" t="e">
        <f>SUM(E44:K44)/COUNTA(E44:K44)</f>
        <v>#DIV/0!</v>
      </c>
      <c r="M44" s="28" t="s">
        <v>59</v>
      </c>
    </row>
    <row r="45" spans="2:13" x14ac:dyDescent="0.2">
      <c r="B45" s="23" t="s">
        <v>52</v>
      </c>
      <c r="C45" t="s">
        <v>36</v>
      </c>
      <c r="D45" s="2">
        <v>0.27083333333333331</v>
      </c>
      <c r="E45" s="40"/>
      <c r="F45" s="40"/>
      <c r="G45" s="35"/>
      <c r="H45" s="35"/>
      <c r="I45" s="35"/>
      <c r="J45" s="35"/>
      <c r="K45" s="35"/>
      <c r="L45" s="37" t="e">
        <f>TEXT(L60/24,"h:mm")</f>
        <v>#DIV/0!</v>
      </c>
      <c r="M45" s="28" t="s">
        <v>50</v>
      </c>
    </row>
    <row r="46" spans="2:13" x14ac:dyDescent="0.2">
      <c r="B46" s="23" t="s">
        <v>53</v>
      </c>
      <c r="C46" t="s">
        <v>37</v>
      </c>
      <c r="D46" s="2">
        <v>0.2986111111111111</v>
      </c>
      <c r="E46" s="35"/>
      <c r="F46" s="35"/>
      <c r="G46" s="35"/>
      <c r="H46" s="35"/>
      <c r="I46" s="35"/>
      <c r="J46" s="35"/>
      <c r="K46" s="35"/>
      <c r="L46" s="37" t="e">
        <f>TEXT(L61/24,"h:mm")</f>
        <v>#DIV/0!</v>
      </c>
      <c r="M46" s="28" t="s">
        <v>60</v>
      </c>
    </row>
    <row r="47" spans="2:13" ht="25.5" customHeight="1" x14ac:dyDescent="0.2">
      <c r="B47" s="23" t="s">
        <v>116</v>
      </c>
      <c r="C47" t="s">
        <v>69</v>
      </c>
      <c r="D47" s="4">
        <v>3</v>
      </c>
      <c r="E47" s="46"/>
      <c r="F47" s="46"/>
      <c r="G47" s="46"/>
      <c r="H47" s="46"/>
      <c r="I47" s="46"/>
      <c r="J47" s="46"/>
      <c r="K47" s="46"/>
      <c r="L47" s="47" t="e">
        <f>AVERAGE(E47:K47)</f>
        <v>#DIV/0!</v>
      </c>
      <c r="M47" s="28" t="s">
        <v>73</v>
      </c>
    </row>
    <row r="48" spans="2:13" x14ac:dyDescent="0.2">
      <c r="B48" s="23" t="s">
        <v>118</v>
      </c>
      <c r="C48" t="s">
        <v>70</v>
      </c>
      <c r="D48" s="4">
        <v>45</v>
      </c>
      <c r="E48" s="46"/>
      <c r="F48" s="46"/>
      <c r="G48" s="46"/>
      <c r="H48" s="46"/>
      <c r="I48" s="46"/>
      <c r="J48" s="46"/>
      <c r="K48" s="46"/>
      <c r="L48" s="47" t="e">
        <f>AVERAGE(E48:K48)</f>
        <v>#DIV/0!</v>
      </c>
      <c r="M48" s="28" t="s">
        <v>74</v>
      </c>
    </row>
    <row r="49" spans="2:13" x14ac:dyDescent="0.2">
      <c r="B49" s="23" t="s">
        <v>78</v>
      </c>
      <c r="C49" s="33" t="s">
        <v>99</v>
      </c>
      <c r="D49" s="4">
        <v>2</v>
      </c>
      <c r="E49" s="46"/>
      <c r="F49" s="46"/>
      <c r="G49" s="46"/>
      <c r="H49" s="46"/>
      <c r="I49" s="46"/>
      <c r="J49" s="46"/>
      <c r="K49" s="46"/>
      <c r="L49" s="47" t="e">
        <f>AVERAGE(E49:K49)</f>
        <v>#DIV/0!</v>
      </c>
      <c r="M49" s="28" t="s">
        <v>90</v>
      </c>
    </row>
    <row r="50" spans="2:13" ht="51.75" thickBot="1" x14ac:dyDescent="0.25">
      <c r="B50" s="23" t="s">
        <v>92</v>
      </c>
      <c r="C50" s="33" t="s">
        <v>100</v>
      </c>
      <c r="D50" s="4">
        <v>4</v>
      </c>
      <c r="E50" s="46"/>
      <c r="F50" s="46"/>
      <c r="G50" s="46"/>
      <c r="H50" s="46"/>
      <c r="I50" s="46"/>
      <c r="J50" s="46"/>
      <c r="K50" s="46"/>
      <c r="L50" s="47" t="e">
        <f>AVERAGE(E50:K50)</f>
        <v>#DIV/0!</v>
      </c>
      <c r="M50" s="28" t="s">
        <v>91</v>
      </c>
    </row>
    <row r="51" spans="2:13" x14ac:dyDescent="0.2">
      <c r="B51" s="61" t="s">
        <v>83</v>
      </c>
      <c r="C51" s="19" t="s">
        <v>93</v>
      </c>
      <c r="D51" s="62">
        <v>65</v>
      </c>
      <c r="E51" s="63"/>
      <c r="F51" s="63"/>
      <c r="G51" s="63"/>
      <c r="H51" s="63"/>
      <c r="I51" s="63"/>
      <c r="J51" s="63"/>
      <c r="K51" s="63"/>
      <c r="L51" s="64" t="e">
        <f t="shared" ref="L51:L56" si="6">AVERAGE(E51:K51)</f>
        <v>#DIV/0!</v>
      </c>
      <c r="M51" s="65" t="s">
        <v>84</v>
      </c>
    </row>
    <row r="52" spans="2:13" x14ac:dyDescent="0.2">
      <c r="B52" s="23" t="s">
        <v>82</v>
      </c>
      <c r="C52" s="33" t="s">
        <v>94</v>
      </c>
      <c r="D52" s="4">
        <v>50</v>
      </c>
      <c r="E52" s="46"/>
      <c r="F52" s="46"/>
      <c r="G52" s="46"/>
      <c r="H52" s="46"/>
      <c r="I52" s="46"/>
      <c r="J52" s="46"/>
      <c r="K52" s="46"/>
      <c r="L52" s="47" t="e">
        <f t="shared" si="6"/>
        <v>#DIV/0!</v>
      </c>
      <c r="M52" s="28" t="s">
        <v>85</v>
      </c>
    </row>
    <row r="53" spans="2:13" x14ac:dyDescent="0.2">
      <c r="B53" s="23" t="s">
        <v>81</v>
      </c>
      <c r="C53" s="33" t="s">
        <v>95</v>
      </c>
      <c r="D53" s="4">
        <v>65</v>
      </c>
      <c r="E53" s="46"/>
      <c r="F53" s="46"/>
      <c r="G53" s="46"/>
      <c r="H53" s="46"/>
      <c r="I53" s="46"/>
      <c r="J53" s="46"/>
      <c r="K53" s="46"/>
      <c r="L53" s="47" t="e">
        <f t="shared" si="6"/>
        <v>#DIV/0!</v>
      </c>
      <c r="M53" s="28" t="s">
        <v>86</v>
      </c>
    </row>
    <row r="54" spans="2:13" x14ac:dyDescent="0.2">
      <c r="B54" s="23" t="s">
        <v>80</v>
      </c>
      <c r="C54" s="33" t="s">
        <v>96</v>
      </c>
      <c r="D54" s="4">
        <v>50</v>
      </c>
      <c r="E54" s="46"/>
      <c r="F54" s="46"/>
      <c r="G54" s="46"/>
      <c r="H54" s="46"/>
      <c r="I54" s="46"/>
      <c r="J54" s="46"/>
      <c r="K54" s="46"/>
      <c r="L54" s="47" t="e">
        <f t="shared" si="6"/>
        <v>#DIV/0!</v>
      </c>
      <c r="M54" s="28" t="s">
        <v>87</v>
      </c>
    </row>
    <row r="55" spans="2:13" x14ac:dyDescent="0.2">
      <c r="B55" s="23" t="s">
        <v>79</v>
      </c>
      <c r="C55" s="33" t="s">
        <v>97</v>
      </c>
      <c r="D55" s="4">
        <v>1</v>
      </c>
      <c r="E55" s="46"/>
      <c r="F55" s="46"/>
      <c r="G55" s="46"/>
      <c r="H55" s="46"/>
      <c r="I55" s="46"/>
      <c r="J55" s="46"/>
      <c r="K55" s="46"/>
      <c r="L55" s="47" t="e">
        <f t="shared" si="6"/>
        <v>#DIV/0!</v>
      </c>
      <c r="M55" s="28" t="s">
        <v>88</v>
      </c>
    </row>
    <row r="56" spans="2:13" ht="13.5" thickBot="1" x14ac:dyDescent="0.25">
      <c r="B56" s="66" t="s">
        <v>117</v>
      </c>
      <c r="C56" s="67" t="s">
        <v>98</v>
      </c>
      <c r="D56" s="68">
        <v>15</v>
      </c>
      <c r="E56" s="69"/>
      <c r="F56" s="69"/>
      <c r="G56" s="69"/>
      <c r="H56" s="69"/>
      <c r="I56" s="69"/>
      <c r="J56" s="69"/>
      <c r="K56" s="69"/>
      <c r="L56" s="70" t="e">
        <f t="shared" si="6"/>
        <v>#DIV/0!</v>
      </c>
      <c r="M56" s="29" t="s">
        <v>89</v>
      </c>
    </row>
    <row r="57" spans="2:13" ht="38.25" x14ac:dyDescent="0.2">
      <c r="B57" s="23" t="s">
        <v>71</v>
      </c>
      <c r="C57" t="s">
        <v>72</v>
      </c>
      <c r="D57" s="59" t="s">
        <v>105</v>
      </c>
      <c r="E57" s="48"/>
      <c r="F57" s="48"/>
      <c r="G57" s="48"/>
      <c r="H57" s="48"/>
      <c r="I57" s="48"/>
      <c r="J57" s="48"/>
      <c r="K57" s="48"/>
      <c r="L57" s="47"/>
      <c r="M57" s="28" t="s">
        <v>71</v>
      </c>
    </row>
    <row r="58" spans="2:13" hidden="1" x14ac:dyDescent="0.2">
      <c r="B58" s="24"/>
      <c r="C58" t="s">
        <v>18</v>
      </c>
      <c r="D58" s="17">
        <f t="shared" ref="D58:K59" si="7">IF(ISBLANK(D40),"",IF(HOUR(D40)&gt;12,HOUR(D40)+(MINUTE(D40)/60)-24,HOUR(D40)+(MINUTE(D40)/60)))</f>
        <v>-3.5</v>
      </c>
      <c r="E58" s="17" t="str">
        <f t="shared" si="7"/>
        <v/>
      </c>
      <c r="F58" s="17" t="str">
        <f t="shared" si="7"/>
        <v/>
      </c>
      <c r="G58" s="17" t="str">
        <f t="shared" si="7"/>
        <v/>
      </c>
      <c r="H58" s="17" t="str">
        <f t="shared" si="7"/>
        <v/>
      </c>
      <c r="I58" s="17" t="str">
        <f t="shared" si="7"/>
        <v/>
      </c>
      <c r="J58" s="17" t="str">
        <f t="shared" si="7"/>
        <v/>
      </c>
      <c r="K58" s="17" t="str">
        <f t="shared" si="7"/>
        <v/>
      </c>
      <c r="L58" s="30" t="e">
        <f>AVERAGE(E58:K58)</f>
        <v>#DIV/0!</v>
      </c>
      <c r="M58" s="22"/>
    </row>
    <row r="59" spans="2:13" hidden="1" x14ac:dyDescent="0.2">
      <c r="B59" s="24"/>
      <c r="C59" t="s">
        <v>19</v>
      </c>
      <c r="D59" s="17">
        <f t="shared" si="7"/>
        <v>-2.5</v>
      </c>
      <c r="E59" s="17" t="str">
        <f t="shared" si="7"/>
        <v/>
      </c>
      <c r="F59" s="17" t="str">
        <f t="shared" si="7"/>
        <v/>
      </c>
      <c r="G59" s="17" t="str">
        <f t="shared" si="7"/>
        <v/>
      </c>
      <c r="H59" s="17" t="str">
        <f t="shared" si="7"/>
        <v/>
      </c>
      <c r="I59" s="17" t="str">
        <f t="shared" si="7"/>
        <v/>
      </c>
      <c r="J59" s="17" t="str">
        <f t="shared" si="7"/>
        <v/>
      </c>
      <c r="K59" s="17" t="str">
        <f t="shared" si="7"/>
        <v/>
      </c>
      <c r="L59" s="30" t="e">
        <f>AVERAGE(E59:K59)</f>
        <v>#DIV/0!</v>
      </c>
      <c r="M59" s="22"/>
    </row>
    <row r="60" spans="2:13" hidden="1" x14ac:dyDescent="0.2">
      <c r="B60" s="24"/>
      <c r="C60" t="s">
        <v>20</v>
      </c>
      <c r="D60" s="17">
        <f t="shared" ref="D60:K61" si="8">IF(ISBLANK(D45),"",HOUR(D45)+(MINUTE(D45)/60))</f>
        <v>6.5</v>
      </c>
      <c r="E60" s="17" t="str">
        <f t="shared" si="8"/>
        <v/>
      </c>
      <c r="F60" s="17" t="str">
        <f t="shared" si="8"/>
        <v/>
      </c>
      <c r="G60" s="17" t="str">
        <f t="shared" si="8"/>
        <v/>
      </c>
      <c r="H60" s="17" t="str">
        <f t="shared" si="8"/>
        <v/>
      </c>
      <c r="I60" s="17" t="str">
        <f t="shared" si="8"/>
        <v/>
      </c>
      <c r="J60" s="17" t="str">
        <f t="shared" si="8"/>
        <v/>
      </c>
      <c r="K60" s="17" t="str">
        <f t="shared" si="8"/>
        <v/>
      </c>
      <c r="L60" s="30" t="e">
        <f>AVERAGE(E60:K60)</f>
        <v>#DIV/0!</v>
      </c>
      <c r="M60" s="22"/>
    </row>
    <row r="61" spans="2:13" hidden="1" x14ac:dyDescent="0.2">
      <c r="B61" s="24"/>
      <c r="C61" t="s">
        <v>21</v>
      </c>
      <c r="D61" s="17">
        <f t="shared" si="8"/>
        <v>7.166666666666667</v>
      </c>
      <c r="E61" s="17" t="str">
        <f t="shared" si="8"/>
        <v/>
      </c>
      <c r="F61" s="17" t="str">
        <f t="shared" si="8"/>
        <v/>
      </c>
      <c r="G61" s="17" t="str">
        <f t="shared" si="8"/>
        <v/>
      </c>
      <c r="H61" s="17" t="str">
        <f t="shared" si="8"/>
        <v/>
      </c>
      <c r="I61" s="17" t="str">
        <f t="shared" si="8"/>
        <v/>
      </c>
      <c r="J61" s="17" t="str">
        <f t="shared" si="8"/>
        <v/>
      </c>
      <c r="K61" s="17" t="str">
        <f t="shared" si="8"/>
        <v/>
      </c>
      <c r="L61" s="30" t="e">
        <f>AVERAGE(E61:K61)</f>
        <v>#DIV/0!</v>
      </c>
      <c r="M61" s="22"/>
    </row>
    <row r="62" spans="2:13" x14ac:dyDescent="0.2">
      <c r="B62" s="24"/>
      <c r="E62" s="1"/>
      <c r="F62" s="1"/>
      <c r="G62" s="1"/>
      <c r="H62" s="1"/>
      <c r="I62" s="1"/>
      <c r="J62" s="1"/>
      <c r="K62" s="1"/>
      <c r="L62" s="32"/>
      <c r="M62" s="22"/>
    </row>
    <row r="63" spans="2:13" x14ac:dyDescent="0.2">
      <c r="B63" s="25" t="s">
        <v>54</v>
      </c>
      <c r="C63" s="12" t="s">
        <v>3</v>
      </c>
      <c r="D63" s="30">
        <f t="shared" ref="D63:K63" si="9">IF(ISBLANK(D41),"", IF(ISBLANK(D46),"",24*IF(D41&gt;D46,D46+1-D41,D46-D41)))</f>
        <v>9.6666666666666679</v>
      </c>
      <c r="E63" s="30" t="str">
        <f t="shared" si="9"/>
        <v/>
      </c>
      <c r="F63" s="30" t="str">
        <f t="shared" si="9"/>
        <v/>
      </c>
      <c r="G63" s="30" t="str">
        <f t="shared" si="9"/>
        <v/>
      </c>
      <c r="H63" s="30" t="str">
        <f t="shared" si="9"/>
        <v/>
      </c>
      <c r="I63" s="30" t="str">
        <f t="shared" si="9"/>
        <v/>
      </c>
      <c r="J63" s="30" t="str">
        <f t="shared" si="9"/>
        <v/>
      </c>
      <c r="K63" s="30" t="str">
        <f t="shared" si="9"/>
        <v/>
      </c>
      <c r="L63" s="36" t="e">
        <f>SUM(E63:K63)/(COUNTA(E63:K63)-COUNTBLANK(E63:K63))</f>
        <v>#DIV/0!</v>
      </c>
      <c r="M63" s="28" t="s">
        <v>54</v>
      </c>
    </row>
    <row r="64" spans="2:13" x14ac:dyDescent="0.2">
      <c r="B64" s="25" t="s">
        <v>55</v>
      </c>
      <c r="C64" s="12" t="s">
        <v>4</v>
      </c>
      <c r="D64" s="30">
        <f t="shared" ref="D64:K64" si="10">IF(ISBLANK(D63),"",(IF(ISBLANK(D42),"",IF(ISBLANK(D44),"",D63-((D42+D44)/60)-(D61-D60)))))</f>
        <v>6.916666666666667</v>
      </c>
      <c r="E64" s="30" t="str">
        <f t="shared" si="10"/>
        <v/>
      </c>
      <c r="F64" s="30" t="str">
        <f t="shared" si="10"/>
        <v/>
      </c>
      <c r="G64" s="30" t="str">
        <f t="shared" si="10"/>
        <v/>
      </c>
      <c r="H64" s="30" t="str">
        <f t="shared" si="10"/>
        <v/>
      </c>
      <c r="I64" s="30" t="str">
        <f t="shared" si="10"/>
        <v/>
      </c>
      <c r="J64" s="30" t="str">
        <f t="shared" si="10"/>
        <v/>
      </c>
      <c r="K64" s="30" t="str">
        <f t="shared" si="10"/>
        <v/>
      </c>
      <c r="L64" s="36" t="e">
        <f>SUM(E64:K64)/(COUNTA(E64:K64)-COUNTBLANK(E64:K64))</f>
        <v>#DIV/0!</v>
      </c>
      <c r="M64" s="28" t="s">
        <v>55</v>
      </c>
    </row>
    <row r="65" spans="2:13" ht="13.5" thickBot="1" x14ac:dyDescent="0.25">
      <c r="B65" s="26" t="s">
        <v>56</v>
      </c>
      <c r="C65" s="27" t="s">
        <v>22</v>
      </c>
      <c r="D65" s="31">
        <f t="shared" ref="D65:H65" si="11">IF(ISERROR(D64/D63),"",IF(ISBLANK(D64),"",D64/D63))</f>
        <v>0.71551724137931028</v>
      </c>
      <c r="E65" s="31" t="str">
        <f t="shared" si="11"/>
        <v/>
      </c>
      <c r="F65" s="31" t="str">
        <f t="shared" si="11"/>
        <v/>
      </c>
      <c r="G65" s="31" t="str">
        <f t="shared" si="11"/>
        <v/>
      </c>
      <c r="H65" s="31" t="str">
        <f t="shared" si="11"/>
        <v/>
      </c>
      <c r="I65" s="31" t="str">
        <f>IF(ISERROR(I64/I63),"",IF(ISBLANK(I64),"",I64/I63))</f>
        <v/>
      </c>
      <c r="J65" s="31" t="str">
        <f>IF(ISERROR(J64/J63),"",IF(ISBLANK(J64),"",J64/J63))</f>
        <v/>
      </c>
      <c r="K65" s="31" t="str">
        <f>IF(ISERROR(K64/K63),"",IF(ISBLANK(K64),"",K64/K63))</f>
        <v/>
      </c>
      <c r="L65" s="38" t="e">
        <f>SUM(E65:K65)/(COUNTA(E65:K65)-COUNTBLANK(E65:K65))</f>
        <v>#DIV/0!</v>
      </c>
      <c r="M65" s="29" t="s">
        <v>56</v>
      </c>
    </row>
    <row r="68" spans="2:13" x14ac:dyDescent="0.2">
      <c r="B68" s="18" t="s">
        <v>7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0"/>
    </row>
    <row r="69" spans="2:13" x14ac:dyDescent="0.2">
      <c r="B69" s="24"/>
      <c r="D69" s="60" t="s">
        <v>106</v>
      </c>
      <c r="E69" s="43" t="s">
        <v>107</v>
      </c>
      <c r="F69" s="43" t="s">
        <v>108</v>
      </c>
      <c r="G69" s="43" t="s">
        <v>109</v>
      </c>
      <c r="H69" s="43" t="s">
        <v>110</v>
      </c>
      <c r="I69" s="43" t="s">
        <v>111</v>
      </c>
      <c r="J69" s="43" t="s">
        <v>112</v>
      </c>
      <c r="K69" s="43" t="s">
        <v>113</v>
      </c>
      <c r="L69" s="5" t="s">
        <v>57</v>
      </c>
      <c r="M69" s="22"/>
    </row>
    <row r="70" spans="2:13" x14ac:dyDescent="0.2">
      <c r="B70" s="23" t="s">
        <v>61</v>
      </c>
      <c r="D70" s="44">
        <v>44651</v>
      </c>
      <c r="E70" s="75"/>
      <c r="F70" s="75"/>
      <c r="G70" s="75"/>
      <c r="H70" s="75"/>
      <c r="I70" s="75"/>
      <c r="J70" s="75"/>
      <c r="K70" s="75"/>
      <c r="M70" s="22"/>
    </row>
    <row r="71" spans="2:13" x14ac:dyDescent="0.2">
      <c r="B71" s="23" t="s">
        <v>114</v>
      </c>
      <c r="C71" t="s">
        <v>0</v>
      </c>
      <c r="D71" s="2">
        <v>0.85416666666666663</v>
      </c>
      <c r="E71" s="35"/>
      <c r="F71" s="35"/>
      <c r="G71" s="35"/>
      <c r="H71" s="35"/>
      <c r="I71" s="35"/>
      <c r="J71" s="35"/>
      <c r="K71" s="35"/>
      <c r="L71" s="36" t="e">
        <f>TEXT(IF(L89&lt;0, 24+L89,L89)/24,"h:mm")</f>
        <v>#DIV/0!</v>
      </c>
      <c r="M71" s="28" t="s">
        <v>34</v>
      </c>
    </row>
    <row r="72" spans="2:13" x14ac:dyDescent="0.2">
      <c r="B72" s="23" t="s">
        <v>115</v>
      </c>
      <c r="C72" t="s">
        <v>1</v>
      </c>
      <c r="D72" s="2">
        <v>0.89583333333333337</v>
      </c>
      <c r="E72" s="35"/>
      <c r="F72" s="35"/>
      <c r="G72" s="35"/>
      <c r="H72" s="35"/>
      <c r="I72" s="35"/>
      <c r="J72" s="35"/>
      <c r="K72" s="35"/>
      <c r="L72" s="36" t="e">
        <f>TEXT(IF(L90&lt;0, 24+L90,L90)/24,"h:mm")</f>
        <v>#DIV/0!</v>
      </c>
      <c r="M72" s="28" t="s">
        <v>35</v>
      </c>
    </row>
    <row r="73" spans="2:13" ht="25.5" x14ac:dyDescent="0.2">
      <c r="B73" s="23" t="s">
        <v>51</v>
      </c>
      <c r="C73" t="s">
        <v>12</v>
      </c>
      <c r="D73" s="3">
        <v>55</v>
      </c>
      <c r="E73" s="39"/>
      <c r="F73" s="39"/>
      <c r="G73" s="39"/>
      <c r="H73" s="39"/>
      <c r="I73" s="39"/>
      <c r="J73" s="39"/>
      <c r="K73" s="39"/>
      <c r="L73" s="36" t="e">
        <f>AVERAGE(E73:K73)</f>
        <v>#DIV/0!</v>
      </c>
      <c r="M73" s="28" t="s">
        <v>58</v>
      </c>
    </row>
    <row r="74" spans="2:13" x14ac:dyDescent="0.2">
      <c r="B74" s="23" t="s">
        <v>76</v>
      </c>
      <c r="C74" t="s">
        <v>77</v>
      </c>
      <c r="D74" s="3">
        <v>3</v>
      </c>
      <c r="E74" s="39"/>
      <c r="F74" s="39"/>
      <c r="G74" s="39"/>
      <c r="H74" s="39"/>
      <c r="I74" s="39"/>
      <c r="J74" s="39"/>
      <c r="K74" s="39"/>
      <c r="L74" s="47" t="e">
        <f>AVERAGE(E74:K74)</f>
        <v>#DIV/0!</v>
      </c>
      <c r="M74" s="28" t="s">
        <v>76</v>
      </c>
    </row>
    <row r="75" spans="2:13" ht="25.5" x14ac:dyDescent="0.2">
      <c r="B75" s="23" t="s">
        <v>75</v>
      </c>
      <c r="C75" t="s">
        <v>2</v>
      </c>
      <c r="D75" s="3">
        <v>70</v>
      </c>
      <c r="E75" s="39"/>
      <c r="F75" s="39"/>
      <c r="G75" s="39"/>
      <c r="H75" s="39"/>
      <c r="I75" s="39"/>
      <c r="J75" s="39"/>
      <c r="K75" s="39"/>
      <c r="L75" s="36" t="e">
        <f>SUM(E75:K75)/COUNTA(E75:K75)</f>
        <v>#DIV/0!</v>
      </c>
      <c r="M75" s="28" t="s">
        <v>59</v>
      </c>
    </row>
    <row r="76" spans="2:13" x14ac:dyDescent="0.2">
      <c r="B76" s="23" t="s">
        <v>52</v>
      </c>
      <c r="C76" t="s">
        <v>36</v>
      </c>
      <c r="D76" s="2">
        <v>0.27083333333333331</v>
      </c>
      <c r="E76" s="40"/>
      <c r="F76" s="40"/>
      <c r="G76" s="35"/>
      <c r="H76" s="35"/>
      <c r="I76" s="35"/>
      <c r="J76" s="35"/>
      <c r="K76" s="35"/>
      <c r="L76" s="37" t="e">
        <f>TEXT(L91/24,"h:mm")</f>
        <v>#DIV/0!</v>
      </c>
      <c r="M76" s="28" t="s">
        <v>50</v>
      </c>
    </row>
    <row r="77" spans="2:13" x14ac:dyDescent="0.2">
      <c r="B77" s="23" t="s">
        <v>53</v>
      </c>
      <c r="C77" t="s">
        <v>37</v>
      </c>
      <c r="D77" s="2">
        <v>0.2986111111111111</v>
      </c>
      <c r="E77" s="35"/>
      <c r="F77" s="35"/>
      <c r="G77" s="35"/>
      <c r="H77" s="35"/>
      <c r="I77" s="35"/>
      <c r="J77" s="35"/>
      <c r="K77" s="35"/>
      <c r="L77" s="37" t="e">
        <f>TEXT(L92/24,"h:mm")</f>
        <v>#DIV/0!</v>
      </c>
      <c r="M77" s="28" t="s">
        <v>60</v>
      </c>
    </row>
    <row r="78" spans="2:13" ht="27" customHeight="1" x14ac:dyDescent="0.2">
      <c r="B78" s="23" t="s">
        <v>116</v>
      </c>
      <c r="C78" t="s">
        <v>69</v>
      </c>
      <c r="D78" s="4">
        <v>3</v>
      </c>
      <c r="E78" s="46"/>
      <c r="F78" s="46"/>
      <c r="G78" s="46"/>
      <c r="H78" s="46"/>
      <c r="I78" s="46"/>
      <c r="J78" s="46"/>
      <c r="K78" s="46"/>
      <c r="L78" s="47" t="e">
        <f>AVERAGE(E78:K78)</f>
        <v>#DIV/0!</v>
      </c>
      <c r="M78" s="28" t="s">
        <v>73</v>
      </c>
    </row>
    <row r="79" spans="2:13" x14ac:dyDescent="0.2">
      <c r="B79" s="23" t="s">
        <v>118</v>
      </c>
      <c r="C79" t="s">
        <v>70</v>
      </c>
      <c r="D79" s="4">
        <v>45</v>
      </c>
      <c r="E79" s="46"/>
      <c r="F79" s="46"/>
      <c r="G79" s="46"/>
      <c r="H79" s="46"/>
      <c r="I79" s="46"/>
      <c r="J79" s="46"/>
      <c r="K79" s="46"/>
      <c r="L79" s="47" t="e">
        <f>AVERAGE(E79:K79)</f>
        <v>#DIV/0!</v>
      </c>
      <c r="M79" s="28" t="s">
        <v>74</v>
      </c>
    </row>
    <row r="80" spans="2:13" x14ac:dyDescent="0.2">
      <c r="B80" s="23" t="s">
        <v>78</v>
      </c>
      <c r="C80" s="33" t="s">
        <v>99</v>
      </c>
      <c r="D80" s="4">
        <v>2</v>
      </c>
      <c r="E80" s="46"/>
      <c r="F80" s="46"/>
      <c r="G80" s="46"/>
      <c r="H80" s="46"/>
      <c r="I80" s="46"/>
      <c r="J80" s="46"/>
      <c r="K80" s="46"/>
      <c r="L80" s="47" t="e">
        <f>AVERAGE(E80:K80)</f>
        <v>#DIV/0!</v>
      </c>
      <c r="M80" s="28" t="s">
        <v>90</v>
      </c>
    </row>
    <row r="81" spans="2:13" ht="51.75" thickBot="1" x14ac:dyDescent="0.25">
      <c r="B81" s="23" t="s">
        <v>92</v>
      </c>
      <c r="C81" s="33" t="s">
        <v>100</v>
      </c>
      <c r="D81" s="4">
        <v>4</v>
      </c>
      <c r="E81" s="46"/>
      <c r="F81" s="46"/>
      <c r="G81" s="46"/>
      <c r="H81" s="46"/>
      <c r="I81" s="46"/>
      <c r="J81" s="46"/>
      <c r="K81" s="46"/>
      <c r="L81" s="47" t="e">
        <f>AVERAGE(E81:K81)</f>
        <v>#DIV/0!</v>
      </c>
      <c r="M81" s="28" t="s">
        <v>91</v>
      </c>
    </row>
    <row r="82" spans="2:13" x14ac:dyDescent="0.2">
      <c r="B82" s="61" t="s">
        <v>83</v>
      </c>
      <c r="C82" s="19" t="s">
        <v>93</v>
      </c>
      <c r="D82" s="62">
        <v>65</v>
      </c>
      <c r="E82" s="63"/>
      <c r="F82" s="63"/>
      <c r="G82" s="63"/>
      <c r="H82" s="63"/>
      <c r="I82" s="63"/>
      <c r="J82" s="63"/>
      <c r="K82" s="63"/>
      <c r="L82" s="64" t="e">
        <f t="shared" ref="L82:L87" si="12">AVERAGE(E82:K82)</f>
        <v>#DIV/0!</v>
      </c>
      <c r="M82" s="65" t="s">
        <v>84</v>
      </c>
    </row>
    <row r="83" spans="2:13" x14ac:dyDescent="0.2">
      <c r="B83" s="23" t="s">
        <v>82</v>
      </c>
      <c r="C83" s="33" t="s">
        <v>94</v>
      </c>
      <c r="D83" s="4">
        <v>50</v>
      </c>
      <c r="E83" s="46"/>
      <c r="F83" s="46"/>
      <c r="G83" s="46"/>
      <c r="H83" s="46"/>
      <c r="I83" s="46"/>
      <c r="J83" s="46"/>
      <c r="K83" s="46"/>
      <c r="L83" s="47" t="e">
        <f t="shared" si="12"/>
        <v>#DIV/0!</v>
      </c>
      <c r="M83" s="28" t="s">
        <v>85</v>
      </c>
    </row>
    <row r="84" spans="2:13" x14ac:dyDescent="0.2">
      <c r="B84" s="23" t="s">
        <v>81</v>
      </c>
      <c r="C84" s="33" t="s">
        <v>95</v>
      </c>
      <c r="D84" s="4">
        <v>65</v>
      </c>
      <c r="E84" s="46"/>
      <c r="F84" s="46"/>
      <c r="G84" s="46"/>
      <c r="H84" s="46"/>
      <c r="I84" s="46"/>
      <c r="J84" s="46"/>
      <c r="K84" s="46"/>
      <c r="L84" s="47" t="e">
        <f t="shared" si="12"/>
        <v>#DIV/0!</v>
      </c>
      <c r="M84" s="28" t="s">
        <v>86</v>
      </c>
    </row>
    <row r="85" spans="2:13" x14ac:dyDescent="0.2">
      <c r="B85" s="23" t="s">
        <v>80</v>
      </c>
      <c r="C85" s="33" t="s">
        <v>96</v>
      </c>
      <c r="D85" s="4">
        <v>50</v>
      </c>
      <c r="E85" s="46"/>
      <c r="F85" s="46"/>
      <c r="G85" s="46"/>
      <c r="H85" s="46"/>
      <c r="I85" s="46"/>
      <c r="J85" s="46"/>
      <c r="K85" s="46"/>
      <c r="L85" s="47" t="e">
        <f t="shared" si="12"/>
        <v>#DIV/0!</v>
      </c>
      <c r="M85" s="28" t="s">
        <v>87</v>
      </c>
    </row>
    <row r="86" spans="2:13" x14ac:dyDescent="0.2">
      <c r="B86" s="23" t="s">
        <v>79</v>
      </c>
      <c r="C86" s="33" t="s">
        <v>97</v>
      </c>
      <c r="D86" s="4">
        <v>1</v>
      </c>
      <c r="E86" s="46"/>
      <c r="F86" s="46"/>
      <c r="G86" s="46"/>
      <c r="H86" s="46"/>
      <c r="I86" s="46"/>
      <c r="J86" s="46"/>
      <c r="K86" s="46"/>
      <c r="L86" s="47" t="e">
        <f t="shared" si="12"/>
        <v>#DIV/0!</v>
      </c>
      <c r="M86" s="28" t="s">
        <v>88</v>
      </c>
    </row>
    <row r="87" spans="2:13" ht="13.5" thickBot="1" x14ac:dyDescent="0.25">
      <c r="B87" s="66" t="s">
        <v>117</v>
      </c>
      <c r="C87" s="67" t="s">
        <v>98</v>
      </c>
      <c r="D87" s="68">
        <v>15</v>
      </c>
      <c r="E87" s="69"/>
      <c r="F87" s="69"/>
      <c r="G87" s="69"/>
      <c r="H87" s="69"/>
      <c r="I87" s="69"/>
      <c r="J87" s="69"/>
      <c r="K87" s="69"/>
      <c r="L87" s="70" t="e">
        <f t="shared" si="12"/>
        <v>#DIV/0!</v>
      </c>
      <c r="M87" s="29" t="s">
        <v>89</v>
      </c>
    </row>
    <row r="88" spans="2:13" ht="38.25" x14ac:dyDescent="0.2">
      <c r="B88" s="23" t="s">
        <v>71</v>
      </c>
      <c r="C88" t="s">
        <v>72</v>
      </c>
      <c r="D88" s="59" t="s">
        <v>105</v>
      </c>
      <c r="E88" s="48"/>
      <c r="F88" s="48"/>
      <c r="G88" s="48"/>
      <c r="H88" s="48"/>
      <c r="I88" s="48"/>
      <c r="J88" s="48"/>
      <c r="K88" s="48"/>
      <c r="L88" s="47"/>
      <c r="M88" s="28" t="s">
        <v>71</v>
      </c>
    </row>
    <row r="89" spans="2:13" ht="38.25" hidden="1" x14ac:dyDescent="0.2">
      <c r="B89" s="24"/>
      <c r="C89" t="s">
        <v>18</v>
      </c>
      <c r="D89" s="59" t="s">
        <v>105</v>
      </c>
      <c r="E89" s="17" t="str">
        <f t="shared" ref="E89:K90" si="13">IF(ISBLANK(E71),"",IF(HOUR(E71)&gt;12,HOUR(E71)+(MINUTE(E71)/60)-24,HOUR(E71)+(MINUTE(E71)/60)))</f>
        <v/>
      </c>
      <c r="F89" s="17" t="str">
        <f t="shared" si="13"/>
        <v/>
      </c>
      <c r="G89" s="17" t="str">
        <f t="shared" si="13"/>
        <v/>
      </c>
      <c r="H89" s="17" t="str">
        <f t="shared" si="13"/>
        <v/>
      </c>
      <c r="I89" s="17" t="str">
        <f t="shared" si="13"/>
        <v/>
      </c>
      <c r="J89" s="17" t="str">
        <f t="shared" si="13"/>
        <v/>
      </c>
      <c r="K89" s="17" t="str">
        <f t="shared" si="13"/>
        <v/>
      </c>
      <c r="L89" s="30" t="e">
        <f>AVERAGE(E89:K89)</f>
        <v>#DIV/0!</v>
      </c>
      <c r="M89" s="22"/>
    </row>
    <row r="90" spans="2:13" hidden="1" x14ac:dyDescent="0.2">
      <c r="B90" s="24"/>
      <c r="C90" t="s">
        <v>19</v>
      </c>
      <c r="D90" s="17">
        <f>IF(ISBLANK(D72),"",IF(HOUR(D72)&gt;12,HOUR(D72)+(MINUTE(D72)/60)-24,HOUR(D72)+(MINUTE(D72)/60)))</f>
        <v>-2.5</v>
      </c>
      <c r="E90" s="17" t="str">
        <f t="shared" si="13"/>
        <v/>
      </c>
      <c r="F90" s="17" t="str">
        <f t="shared" si="13"/>
        <v/>
      </c>
      <c r="G90" s="17" t="str">
        <f t="shared" si="13"/>
        <v/>
      </c>
      <c r="H90" s="17" t="str">
        <f t="shared" si="13"/>
        <v/>
      </c>
      <c r="I90" s="17" t="str">
        <f t="shared" si="13"/>
        <v/>
      </c>
      <c r="J90" s="17" t="str">
        <f t="shared" si="13"/>
        <v/>
      </c>
      <c r="K90" s="17" t="str">
        <f t="shared" si="13"/>
        <v/>
      </c>
      <c r="L90" s="30" t="e">
        <f>AVERAGE(E90:K90)</f>
        <v>#DIV/0!</v>
      </c>
      <c r="M90" s="22"/>
    </row>
    <row r="91" spans="2:13" hidden="1" x14ac:dyDescent="0.2">
      <c r="B91" s="24"/>
      <c r="C91" t="s">
        <v>20</v>
      </c>
      <c r="D91" s="17">
        <f t="shared" ref="D91:K92" si="14">IF(ISBLANK(D76),"",HOUR(D76)+(MINUTE(D76)/60))</f>
        <v>6.5</v>
      </c>
      <c r="E91" s="17" t="str">
        <f t="shared" si="14"/>
        <v/>
      </c>
      <c r="F91" s="17" t="str">
        <f t="shared" si="14"/>
        <v/>
      </c>
      <c r="G91" s="17" t="str">
        <f t="shared" si="14"/>
        <v/>
      </c>
      <c r="H91" s="17" t="str">
        <f t="shared" si="14"/>
        <v/>
      </c>
      <c r="I91" s="17" t="str">
        <f t="shared" si="14"/>
        <v/>
      </c>
      <c r="J91" s="17" t="str">
        <f t="shared" si="14"/>
        <v/>
      </c>
      <c r="K91" s="17" t="str">
        <f t="shared" si="14"/>
        <v/>
      </c>
      <c r="L91" s="30" t="e">
        <f>AVERAGE(E91:K91)</f>
        <v>#DIV/0!</v>
      </c>
      <c r="M91" s="22"/>
    </row>
    <row r="92" spans="2:13" hidden="1" x14ac:dyDescent="0.2">
      <c r="B92" s="24"/>
      <c r="C92" t="s">
        <v>21</v>
      </c>
      <c r="D92" s="17">
        <f t="shared" si="14"/>
        <v>7.166666666666667</v>
      </c>
      <c r="E92" s="17" t="str">
        <f t="shared" si="14"/>
        <v/>
      </c>
      <c r="F92" s="17" t="str">
        <f t="shared" si="14"/>
        <v/>
      </c>
      <c r="G92" s="17" t="str">
        <f t="shared" si="14"/>
        <v/>
      </c>
      <c r="H92" s="17" t="str">
        <f t="shared" si="14"/>
        <v/>
      </c>
      <c r="I92" s="17" t="str">
        <f t="shared" si="14"/>
        <v/>
      </c>
      <c r="J92" s="17" t="str">
        <f t="shared" si="14"/>
        <v/>
      </c>
      <c r="K92" s="17" t="str">
        <f t="shared" si="14"/>
        <v/>
      </c>
      <c r="L92" s="30" t="e">
        <f>AVERAGE(E92:K92)</f>
        <v>#DIV/0!</v>
      </c>
      <c r="M92" s="22"/>
    </row>
    <row r="93" spans="2:13" x14ac:dyDescent="0.2">
      <c r="B93" s="24"/>
      <c r="E93" s="1"/>
      <c r="F93" s="1"/>
      <c r="G93" s="1"/>
      <c r="H93" s="1"/>
      <c r="I93" s="1"/>
      <c r="J93" s="1"/>
      <c r="K93" s="1"/>
      <c r="L93" s="32"/>
      <c r="M93" s="22"/>
    </row>
    <row r="94" spans="2:13" x14ac:dyDescent="0.2">
      <c r="B94" s="25" t="s">
        <v>54</v>
      </c>
      <c r="C94" s="12" t="s">
        <v>3</v>
      </c>
      <c r="D94" s="30">
        <f t="shared" ref="D94:K94" si="15">IF(ISBLANK(D72),"", IF(ISBLANK(D77),"",24*IF(D72&gt;D77,D77+1-D72,D77-D72)))</f>
        <v>9.6666666666666679</v>
      </c>
      <c r="E94" s="30" t="str">
        <f t="shared" si="15"/>
        <v/>
      </c>
      <c r="F94" s="30" t="str">
        <f t="shared" si="15"/>
        <v/>
      </c>
      <c r="G94" s="30" t="str">
        <f t="shared" si="15"/>
        <v/>
      </c>
      <c r="H94" s="30" t="str">
        <f t="shared" si="15"/>
        <v/>
      </c>
      <c r="I94" s="30" t="str">
        <f t="shared" si="15"/>
        <v/>
      </c>
      <c r="J94" s="30" t="str">
        <f t="shared" si="15"/>
        <v/>
      </c>
      <c r="K94" s="30" t="str">
        <f t="shared" si="15"/>
        <v/>
      </c>
      <c r="L94" s="36" t="e">
        <f>SUM(E94:K94)/(COUNTA(E94:K94)-COUNTBLANK(E94:K94))</f>
        <v>#DIV/0!</v>
      </c>
      <c r="M94" s="28" t="s">
        <v>54</v>
      </c>
    </row>
    <row r="95" spans="2:13" x14ac:dyDescent="0.2">
      <c r="B95" s="25" t="s">
        <v>55</v>
      </c>
      <c r="C95" s="12" t="s">
        <v>4</v>
      </c>
      <c r="D95" s="30">
        <f t="shared" ref="D95:K95" si="16">IF(ISBLANK(D94),"",(IF(ISBLANK(D73),"",IF(ISBLANK(D75),"",D94-((D73+D75)/60)-(D92-D91)))))</f>
        <v>6.916666666666667</v>
      </c>
      <c r="E95" s="30" t="str">
        <f t="shared" si="16"/>
        <v/>
      </c>
      <c r="F95" s="30" t="str">
        <f t="shared" si="16"/>
        <v/>
      </c>
      <c r="G95" s="30" t="str">
        <f t="shared" si="16"/>
        <v/>
      </c>
      <c r="H95" s="30" t="str">
        <f t="shared" si="16"/>
        <v/>
      </c>
      <c r="I95" s="30" t="str">
        <f t="shared" si="16"/>
        <v/>
      </c>
      <c r="J95" s="30" t="str">
        <f t="shared" si="16"/>
        <v/>
      </c>
      <c r="K95" s="30" t="str">
        <f t="shared" si="16"/>
        <v/>
      </c>
      <c r="L95" s="36" t="e">
        <f>SUM(E95:K95)/(COUNTA(E95:K95)-COUNTBLANK(E95:K95))</f>
        <v>#DIV/0!</v>
      </c>
      <c r="M95" s="28" t="s">
        <v>55</v>
      </c>
    </row>
    <row r="96" spans="2:13" ht="13.5" thickBot="1" x14ac:dyDescent="0.25">
      <c r="B96" s="26" t="s">
        <v>56</v>
      </c>
      <c r="C96" s="27" t="s">
        <v>22</v>
      </c>
      <c r="D96" s="31">
        <f t="shared" ref="D96:H96" si="17">IF(ISERROR(D95/D94),"",IF(ISBLANK(D95),"",D95/D94))</f>
        <v>0.71551724137931028</v>
      </c>
      <c r="E96" s="31" t="str">
        <f t="shared" si="17"/>
        <v/>
      </c>
      <c r="F96" s="31" t="str">
        <f t="shared" si="17"/>
        <v/>
      </c>
      <c r="G96" s="31" t="str">
        <f t="shared" si="17"/>
        <v/>
      </c>
      <c r="H96" s="31" t="str">
        <f t="shared" si="17"/>
        <v/>
      </c>
      <c r="I96" s="31" t="str">
        <f>IF(ISERROR(I95/I94),"",IF(ISBLANK(I95),"",I95/I94))</f>
        <v/>
      </c>
      <c r="J96" s="31" t="str">
        <f>IF(ISERROR(J95/J94),"",IF(ISBLANK(J95),"",J95/J94))</f>
        <v/>
      </c>
      <c r="K96" s="31" t="str">
        <f>IF(ISERROR(K95/K94),"",IF(ISBLANK(K95),"",K95/K94))</f>
        <v/>
      </c>
      <c r="L96" s="38" t="e">
        <f>SUM(E96:K96)/(COUNTA(E96:K96)-COUNTBLANK(E96:K96))</f>
        <v>#DIV/0!</v>
      </c>
      <c r="M96" s="29" t="s">
        <v>56</v>
      </c>
    </row>
    <row r="98" spans="2:13" ht="13.5" thickBot="1" x14ac:dyDescent="0.25"/>
    <row r="99" spans="2:13" x14ac:dyDescent="0.2">
      <c r="B99" s="18" t="s">
        <v>8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0"/>
    </row>
    <row r="100" spans="2:13" x14ac:dyDescent="0.2">
      <c r="B100" s="24"/>
      <c r="D100" s="60" t="s">
        <v>106</v>
      </c>
      <c r="E100" s="43" t="s">
        <v>107</v>
      </c>
      <c r="F100" s="43" t="s">
        <v>108</v>
      </c>
      <c r="G100" s="43" t="s">
        <v>109</v>
      </c>
      <c r="H100" s="43" t="s">
        <v>110</v>
      </c>
      <c r="I100" s="43" t="s">
        <v>111</v>
      </c>
      <c r="J100" s="43" t="s">
        <v>112</v>
      </c>
      <c r="K100" s="43" t="s">
        <v>113</v>
      </c>
      <c r="L100" s="5" t="s">
        <v>57</v>
      </c>
      <c r="M100" s="22"/>
    </row>
    <row r="101" spans="2:13" x14ac:dyDescent="0.2">
      <c r="B101" s="23" t="s">
        <v>61</v>
      </c>
      <c r="D101" s="44">
        <v>44651</v>
      </c>
      <c r="E101" s="75"/>
      <c r="F101" s="75"/>
      <c r="G101" s="75"/>
      <c r="H101" s="75"/>
      <c r="I101" s="75"/>
      <c r="J101" s="75"/>
      <c r="K101" s="75"/>
      <c r="M101" s="22"/>
    </row>
    <row r="102" spans="2:13" x14ac:dyDescent="0.2">
      <c r="B102" s="23" t="s">
        <v>114</v>
      </c>
      <c r="C102" t="s">
        <v>0</v>
      </c>
      <c r="D102" s="2">
        <v>0.85416666666666663</v>
      </c>
      <c r="E102" s="35"/>
      <c r="F102" s="35"/>
      <c r="G102" s="35"/>
      <c r="H102" s="35"/>
      <c r="I102" s="35"/>
      <c r="J102" s="35"/>
      <c r="K102" s="35"/>
      <c r="L102" s="36" t="e">
        <f>TEXT(IF(L120&lt;0, 24+L120,L120)/24,"h:mm")</f>
        <v>#DIV/0!</v>
      </c>
      <c r="M102" s="28" t="s">
        <v>34</v>
      </c>
    </row>
    <row r="103" spans="2:13" ht="15" customHeight="1" x14ac:dyDescent="0.2">
      <c r="B103" s="23" t="s">
        <v>115</v>
      </c>
      <c r="C103" t="s">
        <v>1</v>
      </c>
      <c r="D103" s="2">
        <v>0.89583333333333337</v>
      </c>
      <c r="E103" s="35"/>
      <c r="F103" s="35"/>
      <c r="G103" s="35"/>
      <c r="H103" s="35"/>
      <c r="I103" s="35"/>
      <c r="J103" s="35"/>
      <c r="K103" s="35"/>
      <c r="L103" s="36" t="e">
        <f>TEXT(IF(L121&lt;0, 24+L121,L121)/24,"h:mm")</f>
        <v>#DIV/0!</v>
      </c>
      <c r="M103" s="28" t="s">
        <v>35</v>
      </c>
    </row>
    <row r="104" spans="2:13" ht="24" customHeight="1" x14ac:dyDescent="0.2">
      <c r="B104" s="23" t="s">
        <v>51</v>
      </c>
      <c r="C104" t="s">
        <v>12</v>
      </c>
      <c r="D104" s="3">
        <v>55</v>
      </c>
      <c r="E104" s="39"/>
      <c r="F104" s="39"/>
      <c r="G104" s="39"/>
      <c r="H104" s="39"/>
      <c r="I104" s="39"/>
      <c r="J104" s="39"/>
      <c r="K104" s="39"/>
      <c r="L104" s="36" t="e">
        <f>AVERAGE(E104:K104)</f>
        <v>#DIV/0!</v>
      </c>
      <c r="M104" s="28" t="s">
        <v>58</v>
      </c>
    </row>
    <row r="105" spans="2:13" ht="12.75" customHeight="1" x14ac:dyDescent="0.2">
      <c r="B105" s="23" t="s">
        <v>76</v>
      </c>
      <c r="C105" t="s">
        <v>77</v>
      </c>
      <c r="D105" s="3">
        <v>3</v>
      </c>
      <c r="E105" s="39"/>
      <c r="F105" s="39"/>
      <c r="G105" s="39"/>
      <c r="H105" s="39"/>
      <c r="I105" s="39"/>
      <c r="J105" s="39"/>
      <c r="K105" s="39"/>
      <c r="L105" s="47" t="e">
        <f>AVERAGE(E105:K105)</f>
        <v>#DIV/0!</v>
      </c>
      <c r="M105" s="28" t="s">
        <v>76</v>
      </c>
    </row>
    <row r="106" spans="2:13" ht="26.25" customHeight="1" x14ac:dyDescent="0.2">
      <c r="B106" s="23" t="s">
        <v>75</v>
      </c>
      <c r="C106" t="s">
        <v>2</v>
      </c>
      <c r="D106" s="3">
        <v>70</v>
      </c>
      <c r="E106" s="39"/>
      <c r="F106" s="39"/>
      <c r="G106" s="39"/>
      <c r="H106" s="39"/>
      <c r="I106" s="39"/>
      <c r="J106" s="39"/>
      <c r="K106" s="39"/>
      <c r="L106" s="36" t="e">
        <f>SUM(E106:K106)/COUNTA(E106:K106)</f>
        <v>#DIV/0!</v>
      </c>
      <c r="M106" s="28" t="s">
        <v>59</v>
      </c>
    </row>
    <row r="107" spans="2:13" x14ac:dyDescent="0.2">
      <c r="B107" s="23" t="s">
        <v>52</v>
      </c>
      <c r="C107" t="s">
        <v>36</v>
      </c>
      <c r="D107" s="2">
        <v>0.27083333333333331</v>
      </c>
      <c r="E107" s="40"/>
      <c r="F107" s="40"/>
      <c r="G107" s="35"/>
      <c r="H107" s="35"/>
      <c r="I107" s="35"/>
      <c r="J107" s="35"/>
      <c r="K107" s="35"/>
      <c r="L107" s="37" t="e">
        <f>TEXT(L122/24,"h:mm")</f>
        <v>#DIV/0!</v>
      </c>
      <c r="M107" s="28" t="s">
        <v>50</v>
      </c>
    </row>
    <row r="108" spans="2:13" x14ac:dyDescent="0.2">
      <c r="B108" s="23" t="s">
        <v>53</v>
      </c>
      <c r="C108" t="s">
        <v>37</v>
      </c>
      <c r="D108" s="2">
        <v>0.2986111111111111</v>
      </c>
      <c r="E108" s="35"/>
      <c r="F108" s="35"/>
      <c r="G108" s="35"/>
      <c r="H108" s="35"/>
      <c r="I108" s="35"/>
      <c r="J108" s="35"/>
      <c r="K108" s="35"/>
      <c r="L108" s="37" t="e">
        <f>TEXT(L123/24,"h:mm")</f>
        <v>#DIV/0!</v>
      </c>
      <c r="M108" s="28" t="s">
        <v>60</v>
      </c>
    </row>
    <row r="109" spans="2:13" ht="28.5" customHeight="1" x14ac:dyDescent="0.2">
      <c r="B109" s="23" t="s">
        <v>116</v>
      </c>
      <c r="C109" t="s">
        <v>69</v>
      </c>
      <c r="D109" s="4">
        <v>3</v>
      </c>
      <c r="E109" s="46"/>
      <c r="F109" s="46"/>
      <c r="G109" s="46"/>
      <c r="H109" s="46"/>
      <c r="I109" s="46"/>
      <c r="J109" s="46"/>
      <c r="K109" s="46"/>
      <c r="L109" s="47" t="e">
        <f>AVERAGE(E109:K109)</f>
        <v>#DIV/0!</v>
      </c>
      <c r="M109" s="28" t="s">
        <v>73</v>
      </c>
    </row>
    <row r="110" spans="2:13" x14ac:dyDescent="0.2">
      <c r="B110" s="23" t="s">
        <v>118</v>
      </c>
      <c r="C110" t="s">
        <v>70</v>
      </c>
      <c r="D110" s="4">
        <v>45</v>
      </c>
      <c r="E110" s="46"/>
      <c r="F110" s="46"/>
      <c r="G110" s="46"/>
      <c r="H110" s="46"/>
      <c r="I110" s="46"/>
      <c r="J110" s="46"/>
      <c r="K110" s="46"/>
      <c r="L110" s="47" t="e">
        <f>AVERAGE(E110:K110)</f>
        <v>#DIV/0!</v>
      </c>
      <c r="M110" s="28" t="s">
        <v>74</v>
      </c>
    </row>
    <row r="111" spans="2:13" x14ac:dyDescent="0.2">
      <c r="B111" s="23" t="s">
        <v>78</v>
      </c>
      <c r="C111" s="33" t="s">
        <v>99</v>
      </c>
      <c r="D111" s="4">
        <v>2</v>
      </c>
      <c r="E111" s="46"/>
      <c r="F111" s="46"/>
      <c r="G111" s="46"/>
      <c r="H111" s="46"/>
      <c r="I111" s="46"/>
      <c r="J111" s="46"/>
      <c r="K111" s="46"/>
      <c r="L111" s="47" t="e">
        <f>AVERAGE(E111:K111)</f>
        <v>#DIV/0!</v>
      </c>
      <c r="M111" s="28" t="s">
        <v>90</v>
      </c>
    </row>
    <row r="112" spans="2:13" ht="51.75" thickBot="1" x14ac:dyDescent="0.25">
      <c r="B112" s="23" t="s">
        <v>92</v>
      </c>
      <c r="C112" s="33" t="s">
        <v>100</v>
      </c>
      <c r="D112" s="4">
        <v>4</v>
      </c>
      <c r="E112" s="46"/>
      <c r="F112" s="46"/>
      <c r="G112" s="46"/>
      <c r="H112" s="46"/>
      <c r="I112" s="46"/>
      <c r="J112" s="46"/>
      <c r="K112" s="46"/>
      <c r="L112" s="47" t="e">
        <f>AVERAGE(E112:K112)</f>
        <v>#DIV/0!</v>
      </c>
      <c r="M112" s="28" t="s">
        <v>91</v>
      </c>
    </row>
    <row r="113" spans="2:13" x14ac:dyDescent="0.2">
      <c r="B113" s="61" t="s">
        <v>83</v>
      </c>
      <c r="C113" s="19" t="s">
        <v>93</v>
      </c>
      <c r="D113" s="62">
        <v>65</v>
      </c>
      <c r="E113" s="63"/>
      <c r="F113" s="63"/>
      <c r="G113" s="63"/>
      <c r="H113" s="63"/>
      <c r="I113" s="63"/>
      <c r="J113" s="63"/>
      <c r="K113" s="63"/>
      <c r="L113" s="64" t="e">
        <f t="shared" ref="L113:L118" si="18">AVERAGE(E113:K113)</f>
        <v>#DIV/0!</v>
      </c>
      <c r="M113" s="65" t="s">
        <v>84</v>
      </c>
    </row>
    <row r="114" spans="2:13" x14ac:dyDescent="0.2">
      <c r="B114" s="23" t="s">
        <v>82</v>
      </c>
      <c r="C114" s="33" t="s">
        <v>94</v>
      </c>
      <c r="D114" s="4">
        <v>50</v>
      </c>
      <c r="E114" s="46"/>
      <c r="F114" s="46"/>
      <c r="G114" s="46"/>
      <c r="H114" s="46"/>
      <c r="I114" s="46"/>
      <c r="J114" s="46"/>
      <c r="K114" s="46"/>
      <c r="L114" s="47" t="e">
        <f t="shared" si="18"/>
        <v>#DIV/0!</v>
      </c>
      <c r="M114" s="28" t="s">
        <v>85</v>
      </c>
    </row>
    <row r="115" spans="2:13" x14ac:dyDescent="0.2">
      <c r="B115" s="23" t="s">
        <v>81</v>
      </c>
      <c r="C115" s="33" t="s">
        <v>95</v>
      </c>
      <c r="D115" s="4">
        <v>65</v>
      </c>
      <c r="E115" s="46"/>
      <c r="F115" s="46"/>
      <c r="G115" s="46"/>
      <c r="H115" s="46"/>
      <c r="I115" s="46"/>
      <c r="J115" s="46"/>
      <c r="K115" s="46"/>
      <c r="L115" s="47" t="e">
        <f t="shared" si="18"/>
        <v>#DIV/0!</v>
      </c>
      <c r="M115" s="28" t="s">
        <v>86</v>
      </c>
    </row>
    <row r="116" spans="2:13" x14ac:dyDescent="0.2">
      <c r="B116" s="23" t="s">
        <v>80</v>
      </c>
      <c r="C116" s="33" t="s">
        <v>96</v>
      </c>
      <c r="D116" s="4">
        <v>50</v>
      </c>
      <c r="E116" s="46"/>
      <c r="F116" s="46"/>
      <c r="G116" s="46"/>
      <c r="H116" s="46"/>
      <c r="I116" s="46"/>
      <c r="J116" s="46"/>
      <c r="K116" s="46"/>
      <c r="L116" s="47" t="e">
        <f t="shared" si="18"/>
        <v>#DIV/0!</v>
      </c>
      <c r="M116" s="28" t="s">
        <v>87</v>
      </c>
    </row>
    <row r="117" spans="2:13" x14ac:dyDescent="0.2">
      <c r="B117" s="23" t="s">
        <v>79</v>
      </c>
      <c r="C117" s="33" t="s">
        <v>97</v>
      </c>
      <c r="D117" s="4">
        <v>1</v>
      </c>
      <c r="E117" s="46"/>
      <c r="F117" s="46"/>
      <c r="G117" s="46"/>
      <c r="H117" s="46"/>
      <c r="I117" s="46"/>
      <c r="J117" s="46"/>
      <c r="K117" s="46"/>
      <c r="L117" s="47" t="e">
        <f t="shared" si="18"/>
        <v>#DIV/0!</v>
      </c>
      <c r="M117" s="28" t="s">
        <v>88</v>
      </c>
    </row>
    <row r="118" spans="2:13" ht="13.5" thickBot="1" x14ac:dyDescent="0.25">
      <c r="B118" s="66" t="s">
        <v>117</v>
      </c>
      <c r="C118" s="67" t="s">
        <v>98</v>
      </c>
      <c r="D118" s="68">
        <v>15</v>
      </c>
      <c r="E118" s="69"/>
      <c r="F118" s="69"/>
      <c r="G118" s="69"/>
      <c r="H118" s="69"/>
      <c r="I118" s="69"/>
      <c r="J118" s="69"/>
      <c r="K118" s="69"/>
      <c r="L118" s="70" t="e">
        <f t="shared" si="18"/>
        <v>#DIV/0!</v>
      </c>
      <c r="M118" s="29" t="s">
        <v>89</v>
      </c>
    </row>
    <row r="119" spans="2:13" ht="38.25" x14ac:dyDescent="0.2">
      <c r="B119" s="23" t="s">
        <v>71</v>
      </c>
      <c r="C119" t="s">
        <v>72</v>
      </c>
      <c r="D119" s="59" t="s">
        <v>105</v>
      </c>
      <c r="E119" s="48"/>
      <c r="F119" s="48"/>
      <c r="G119" s="48"/>
      <c r="H119" s="48"/>
      <c r="I119" s="48"/>
      <c r="J119" s="48"/>
      <c r="K119" s="48"/>
      <c r="L119" s="47"/>
      <c r="M119" s="28" t="s">
        <v>71</v>
      </c>
    </row>
    <row r="120" spans="2:13" hidden="1" x14ac:dyDescent="0.2">
      <c r="B120" s="24"/>
      <c r="C120" t="s">
        <v>18</v>
      </c>
      <c r="D120" s="17">
        <f t="shared" ref="D120:K121" si="19">IF(ISBLANK(D102),"",IF(HOUR(D102)&gt;12,HOUR(D102)+(MINUTE(D102)/60)-24,HOUR(D102)+(MINUTE(D102)/60)))</f>
        <v>-3.5</v>
      </c>
      <c r="E120" s="17" t="str">
        <f t="shared" si="19"/>
        <v/>
      </c>
      <c r="F120" s="17" t="str">
        <f t="shared" si="19"/>
        <v/>
      </c>
      <c r="G120" s="17" t="str">
        <f t="shared" si="19"/>
        <v/>
      </c>
      <c r="H120" s="17" t="str">
        <f t="shared" si="19"/>
        <v/>
      </c>
      <c r="I120" s="17" t="str">
        <f t="shared" si="19"/>
        <v/>
      </c>
      <c r="J120" s="17" t="str">
        <f t="shared" si="19"/>
        <v/>
      </c>
      <c r="K120" s="17" t="str">
        <f t="shared" si="19"/>
        <v/>
      </c>
      <c r="L120" s="30" t="e">
        <f>AVERAGE(E120:K120)</f>
        <v>#DIV/0!</v>
      </c>
      <c r="M120" s="22"/>
    </row>
    <row r="121" spans="2:13" hidden="1" x14ac:dyDescent="0.2">
      <c r="B121" s="24"/>
      <c r="C121" t="s">
        <v>19</v>
      </c>
      <c r="D121" s="17">
        <f t="shared" si="19"/>
        <v>-2.5</v>
      </c>
      <c r="E121" s="17" t="str">
        <f t="shared" si="19"/>
        <v/>
      </c>
      <c r="F121" s="17" t="str">
        <f t="shared" si="19"/>
        <v/>
      </c>
      <c r="G121" s="17" t="str">
        <f t="shared" si="19"/>
        <v/>
      </c>
      <c r="H121" s="17" t="str">
        <f t="shared" si="19"/>
        <v/>
      </c>
      <c r="I121" s="17" t="str">
        <f t="shared" si="19"/>
        <v/>
      </c>
      <c r="J121" s="17" t="str">
        <f t="shared" si="19"/>
        <v/>
      </c>
      <c r="K121" s="17" t="str">
        <f t="shared" si="19"/>
        <v/>
      </c>
      <c r="L121" s="30" t="e">
        <f>AVERAGE(E121:K121)</f>
        <v>#DIV/0!</v>
      </c>
      <c r="M121" s="22"/>
    </row>
    <row r="122" spans="2:13" hidden="1" x14ac:dyDescent="0.2">
      <c r="B122" s="24"/>
      <c r="C122" t="s">
        <v>20</v>
      </c>
      <c r="D122" s="17">
        <f t="shared" ref="D122:K123" si="20">IF(ISBLANK(D107),"",HOUR(D107)+(MINUTE(D107)/60))</f>
        <v>6.5</v>
      </c>
      <c r="E122" s="17" t="str">
        <f t="shared" si="20"/>
        <v/>
      </c>
      <c r="F122" s="17" t="str">
        <f t="shared" si="20"/>
        <v/>
      </c>
      <c r="G122" s="17" t="str">
        <f t="shared" si="20"/>
        <v/>
      </c>
      <c r="H122" s="17" t="str">
        <f t="shared" si="20"/>
        <v/>
      </c>
      <c r="I122" s="17" t="str">
        <f t="shared" si="20"/>
        <v/>
      </c>
      <c r="J122" s="17" t="str">
        <f t="shared" si="20"/>
        <v/>
      </c>
      <c r="K122" s="17" t="str">
        <f t="shared" si="20"/>
        <v/>
      </c>
      <c r="L122" s="30" t="e">
        <f>AVERAGE(E122:K122)</f>
        <v>#DIV/0!</v>
      </c>
      <c r="M122" s="22"/>
    </row>
    <row r="123" spans="2:13" hidden="1" x14ac:dyDescent="0.2">
      <c r="B123" s="24"/>
      <c r="C123" t="s">
        <v>21</v>
      </c>
      <c r="D123" s="17">
        <f t="shared" si="20"/>
        <v>7.166666666666667</v>
      </c>
      <c r="E123" s="17" t="str">
        <f t="shared" si="20"/>
        <v/>
      </c>
      <c r="F123" s="17" t="str">
        <f t="shared" si="20"/>
        <v/>
      </c>
      <c r="G123" s="17" t="str">
        <f t="shared" si="20"/>
        <v/>
      </c>
      <c r="H123" s="17" t="str">
        <f t="shared" si="20"/>
        <v/>
      </c>
      <c r="I123" s="17" t="str">
        <f t="shared" si="20"/>
        <v/>
      </c>
      <c r="J123" s="17" t="str">
        <f t="shared" si="20"/>
        <v/>
      </c>
      <c r="K123" s="17" t="str">
        <f t="shared" si="20"/>
        <v/>
      </c>
      <c r="L123" s="30" t="e">
        <f>AVERAGE(E123:K123)</f>
        <v>#DIV/0!</v>
      </c>
      <c r="M123" s="22"/>
    </row>
    <row r="124" spans="2:13" x14ac:dyDescent="0.2">
      <c r="B124" s="24"/>
      <c r="E124" s="1"/>
      <c r="F124" s="1"/>
      <c r="G124" s="1"/>
      <c r="H124" s="1"/>
      <c r="I124" s="1"/>
      <c r="J124" s="1"/>
      <c r="K124" s="1"/>
      <c r="L124" s="32"/>
      <c r="M124" s="22"/>
    </row>
    <row r="125" spans="2:13" x14ac:dyDescent="0.2">
      <c r="B125" s="25" t="s">
        <v>54</v>
      </c>
      <c r="C125" s="12" t="s">
        <v>3</v>
      </c>
      <c r="D125" s="30">
        <f t="shared" ref="D125:K125" si="21">IF(ISBLANK(D103),"", IF(ISBLANK(D108),"",24*IF(D103&gt;D108,D108+1-D103,D108-D103)))</f>
        <v>9.6666666666666679</v>
      </c>
      <c r="E125" s="30" t="str">
        <f t="shared" si="21"/>
        <v/>
      </c>
      <c r="F125" s="30" t="str">
        <f t="shared" si="21"/>
        <v/>
      </c>
      <c r="G125" s="30" t="str">
        <f t="shared" si="21"/>
        <v/>
      </c>
      <c r="H125" s="30" t="str">
        <f t="shared" si="21"/>
        <v/>
      </c>
      <c r="I125" s="30" t="str">
        <f t="shared" si="21"/>
        <v/>
      </c>
      <c r="J125" s="30" t="str">
        <f t="shared" si="21"/>
        <v/>
      </c>
      <c r="K125" s="30" t="str">
        <f t="shared" si="21"/>
        <v/>
      </c>
      <c r="L125" s="36" t="e">
        <f>SUM(E125:K125)/(COUNTA(E125:K125)-COUNTBLANK(E125:K125))</f>
        <v>#DIV/0!</v>
      </c>
      <c r="M125" s="28" t="s">
        <v>54</v>
      </c>
    </row>
    <row r="126" spans="2:13" x14ac:dyDescent="0.2">
      <c r="B126" s="25" t="s">
        <v>55</v>
      </c>
      <c r="C126" s="12" t="s">
        <v>4</v>
      </c>
      <c r="D126" s="30">
        <f t="shared" ref="D126:K126" si="22">IF(ISBLANK(D125),"",(IF(ISBLANK(D104),"",IF(ISBLANK(D106),"",D125-((D104+D106)/60)-(D123-D122)))))</f>
        <v>6.916666666666667</v>
      </c>
      <c r="E126" s="30" t="str">
        <f t="shared" si="22"/>
        <v/>
      </c>
      <c r="F126" s="30" t="str">
        <f t="shared" si="22"/>
        <v/>
      </c>
      <c r="G126" s="30" t="str">
        <f t="shared" si="22"/>
        <v/>
      </c>
      <c r="H126" s="30" t="str">
        <f t="shared" si="22"/>
        <v/>
      </c>
      <c r="I126" s="30" t="str">
        <f t="shared" si="22"/>
        <v/>
      </c>
      <c r="J126" s="30" t="str">
        <f t="shared" si="22"/>
        <v/>
      </c>
      <c r="K126" s="30" t="str">
        <f t="shared" si="22"/>
        <v/>
      </c>
      <c r="L126" s="36" t="e">
        <f>SUM(E126:K126)/(COUNTA(E126:K126)-COUNTBLANK(E126:K126))</f>
        <v>#DIV/0!</v>
      </c>
      <c r="M126" s="28" t="s">
        <v>55</v>
      </c>
    </row>
    <row r="127" spans="2:13" ht="13.5" thickBot="1" x14ac:dyDescent="0.25">
      <c r="B127" s="26" t="s">
        <v>56</v>
      </c>
      <c r="C127" s="27" t="s">
        <v>22</v>
      </c>
      <c r="D127" s="31">
        <f t="shared" ref="D127:H127" si="23">IF(ISERROR(D126/D125),"",IF(ISBLANK(D126),"",D126/D125))</f>
        <v>0.71551724137931028</v>
      </c>
      <c r="E127" s="31" t="str">
        <f t="shared" si="23"/>
        <v/>
      </c>
      <c r="F127" s="31" t="str">
        <f t="shared" si="23"/>
        <v/>
      </c>
      <c r="G127" s="31" t="str">
        <f t="shared" si="23"/>
        <v/>
      </c>
      <c r="H127" s="31" t="str">
        <f t="shared" si="23"/>
        <v/>
      </c>
      <c r="I127" s="31" t="str">
        <f>IF(ISERROR(I126/I125),"",IF(ISBLANK(I126),"",I126/I125))</f>
        <v/>
      </c>
      <c r="J127" s="31" t="str">
        <f>IF(ISERROR(J126/J125),"",IF(ISBLANK(J126),"",J126/J125))</f>
        <v/>
      </c>
      <c r="K127" s="31" t="str">
        <f>IF(ISERROR(K126/K125),"",IF(ISBLANK(K126),"",K126/K125))</f>
        <v/>
      </c>
      <c r="L127" s="38" t="e">
        <f>SUM(E127:K127)/(COUNTA(E127:K127)-COUNTBLANK(E127:K127))</f>
        <v>#DIV/0!</v>
      </c>
      <c r="M127" s="29" t="s">
        <v>56</v>
      </c>
    </row>
    <row r="129" spans="2:13" ht="13.5" thickBot="1" x14ac:dyDescent="0.25"/>
    <row r="130" spans="2:13" x14ac:dyDescent="0.2">
      <c r="B130" s="18" t="s">
        <v>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0"/>
    </row>
    <row r="131" spans="2:13" x14ac:dyDescent="0.2">
      <c r="B131" s="21"/>
      <c r="D131" s="60" t="s">
        <v>106</v>
      </c>
      <c r="E131" s="43" t="s">
        <v>107</v>
      </c>
      <c r="F131" s="43" t="s">
        <v>108</v>
      </c>
      <c r="G131" s="43" t="s">
        <v>109</v>
      </c>
      <c r="H131" s="43" t="s">
        <v>110</v>
      </c>
      <c r="I131" s="43" t="s">
        <v>111</v>
      </c>
      <c r="J131" s="43" t="s">
        <v>112</v>
      </c>
      <c r="K131" s="43" t="s">
        <v>113</v>
      </c>
      <c r="L131" s="5" t="s">
        <v>57</v>
      </c>
      <c r="M131" s="22"/>
    </row>
    <row r="132" spans="2:13" x14ac:dyDescent="0.2">
      <c r="B132" s="23" t="s">
        <v>61</v>
      </c>
      <c r="D132" s="44">
        <v>44651</v>
      </c>
      <c r="E132" s="75"/>
      <c r="F132" s="75"/>
      <c r="G132" s="75"/>
      <c r="H132" s="75"/>
      <c r="I132" s="75"/>
      <c r="J132" s="75"/>
      <c r="K132" s="75"/>
      <c r="M132" s="22"/>
    </row>
    <row r="133" spans="2:13" x14ac:dyDescent="0.2">
      <c r="B133" s="23" t="s">
        <v>114</v>
      </c>
      <c r="C133" t="s">
        <v>0</v>
      </c>
      <c r="D133" s="2">
        <v>0.85416666666666663</v>
      </c>
      <c r="E133" s="35"/>
      <c r="F133" s="35"/>
      <c r="G133" s="35"/>
      <c r="H133" s="35"/>
      <c r="I133" s="35"/>
      <c r="J133" s="35"/>
      <c r="K133" s="35"/>
      <c r="L133" s="36" t="e">
        <f>TEXT(IF(L151&lt;0, 24+L151,L151)/24,"h:mm")</f>
        <v>#DIV/0!</v>
      </c>
      <c r="M133" s="28" t="s">
        <v>34</v>
      </c>
    </row>
    <row r="134" spans="2:13" x14ac:dyDescent="0.2">
      <c r="B134" s="23" t="s">
        <v>115</v>
      </c>
      <c r="C134" t="s">
        <v>1</v>
      </c>
      <c r="D134" s="2">
        <v>0.89583333333333337</v>
      </c>
      <c r="E134" s="35"/>
      <c r="F134" s="35"/>
      <c r="G134" s="35"/>
      <c r="H134" s="35"/>
      <c r="I134" s="35"/>
      <c r="J134" s="35"/>
      <c r="K134" s="35"/>
      <c r="L134" s="36" t="e">
        <f>TEXT(IF(L152&lt;0, 24+L152,L152)/24,"h:mm")</f>
        <v>#DIV/0!</v>
      </c>
      <c r="M134" s="28" t="s">
        <v>35</v>
      </c>
    </row>
    <row r="135" spans="2:13" ht="25.5" x14ac:dyDescent="0.2">
      <c r="B135" s="23" t="s">
        <v>51</v>
      </c>
      <c r="C135" t="s">
        <v>12</v>
      </c>
      <c r="D135" s="3">
        <v>55</v>
      </c>
      <c r="E135" s="39"/>
      <c r="F135" s="39"/>
      <c r="G135" s="39"/>
      <c r="H135" s="39"/>
      <c r="I135" s="39"/>
      <c r="J135" s="39"/>
      <c r="K135" s="39"/>
      <c r="L135" s="36" t="e">
        <f>AVERAGE(E135:K135)</f>
        <v>#DIV/0!</v>
      </c>
      <c r="M135" s="28" t="s">
        <v>58</v>
      </c>
    </row>
    <row r="136" spans="2:13" x14ac:dyDescent="0.2">
      <c r="B136" s="23" t="s">
        <v>76</v>
      </c>
      <c r="C136" t="s">
        <v>77</v>
      </c>
      <c r="D136" s="3">
        <v>3</v>
      </c>
      <c r="E136" s="39"/>
      <c r="F136" s="39"/>
      <c r="G136" s="39"/>
      <c r="H136" s="39"/>
      <c r="I136" s="39"/>
      <c r="J136" s="39"/>
      <c r="K136" s="39"/>
      <c r="L136" s="47" t="e">
        <f>AVERAGE(E136:K136)</f>
        <v>#DIV/0!</v>
      </c>
      <c r="M136" s="28" t="s">
        <v>76</v>
      </c>
    </row>
    <row r="137" spans="2:13" ht="25.5" x14ac:dyDescent="0.2">
      <c r="B137" s="23" t="s">
        <v>75</v>
      </c>
      <c r="C137" t="s">
        <v>2</v>
      </c>
      <c r="D137" s="3">
        <v>70</v>
      </c>
      <c r="E137" s="39"/>
      <c r="F137" s="39"/>
      <c r="G137" s="39"/>
      <c r="H137" s="39"/>
      <c r="I137" s="39"/>
      <c r="J137" s="39"/>
      <c r="K137" s="39"/>
      <c r="L137" s="36" t="e">
        <f>SUM(E137:K137)/COUNTA(E137:K137)</f>
        <v>#DIV/0!</v>
      </c>
      <c r="M137" s="28" t="s">
        <v>59</v>
      </c>
    </row>
    <row r="138" spans="2:13" x14ac:dyDescent="0.2">
      <c r="B138" s="23" t="s">
        <v>52</v>
      </c>
      <c r="C138" t="s">
        <v>36</v>
      </c>
      <c r="D138" s="2">
        <v>0.27083333333333331</v>
      </c>
      <c r="E138" s="40"/>
      <c r="F138" s="40"/>
      <c r="G138" s="35"/>
      <c r="H138" s="35"/>
      <c r="I138" s="35"/>
      <c r="J138" s="35"/>
      <c r="K138" s="35"/>
      <c r="L138" s="37" t="e">
        <f>TEXT(L153/24,"h:mm")</f>
        <v>#DIV/0!</v>
      </c>
      <c r="M138" s="28" t="s">
        <v>50</v>
      </c>
    </row>
    <row r="139" spans="2:13" x14ac:dyDescent="0.2">
      <c r="B139" s="23" t="s">
        <v>53</v>
      </c>
      <c r="C139" t="s">
        <v>37</v>
      </c>
      <c r="D139" s="2">
        <v>0.2986111111111111</v>
      </c>
      <c r="E139" s="35"/>
      <c r="F139" s="35"/>
      <c r="G139" s="35"/>
      <c r="H139" s="35"/>
      <c r="I139" s="35"/>
      <c r="J139" s="35"/>
      <c r="K139" s="35"/>
      <c r="L139" s="37" t="e">
        <f>TEXT(L154/24,"h:mm")</f>
        <v>#DIV/0!</v>
      </c>
      <c r="M139" s="28" t="s">
        <v>60</v>
      </c>
    </row>
    <row r="140" spans="2:13" ht="26.25" customHeight="1" x14ac:dyDescent="0.2">
      <c r="B140" s="23" t="s">
        <v>116</v>
      </c>
      <c r="C140" t="s">
        <v>69</v>
      </c>
      <c r="D140" s="4">
        <v>3</v>
      </c>
      <c r="E140" s="46"/>
      <c r="F140" s="46"/>
      <c r="G140" s="46"/>
      <c r="H140" s="46"/>
      <c r="I140" s="46"/>
      <c r="J140" s="46"/>
      <c r="K140" s="46"/>
      <c r="L140" s="47" t="e">
        <f>AVERAGE(E140:K140)</f>
        <v>#DIV/0!</v>
      </c>
      <c r="M140" s="28" t="s">
        <v>73</v>
      </c>
    </row>
    <row r="141" spans="2:13" x14ac:dyDescent="0.2">
      <c r="B141" s="23" t="s">
        <v>118</v>
      </c>
      <c r="C141" t="s">
        <v>70</v>
      </c>
      <c r="D141" s="4">
        <v>45</v>
      </c>
      <c r="E141" s="46"/>
      <c r="F141" s="46"/>
      <c r="G141" s="46"/>
      <c r="H141" s="46"/>
      <c r="I141" s="46"/>
      <c r="J141" s="46"/>
      <c r="K141" s="46"/>
      <c r="L141" s="47" t="e">
        <f>AVERAGE(E141:K141)</f>
        <v>#DIV/0!</v>
      </c>
      <c r="M141" s="28" t="s">
        <v>74</v>
      </c>
    </row>
    <row r="142" spans="2:13" x14ac:dyDescent="0.2">
      <c r="B142" s="23" t="s">
        <v>78</v>
      </c>
      <c r="C142" s="33" t="s">
        <v>99</v>
      </c>
      <c r="D142" s="4">
        <v>2</v>
      </c>
      <c r="E142" s="46"/>
      <c r="F142" s="46"/>
      <c r="G142" s="46"/>
      <c r="H142" s="46"/>
      <c r="I142" s="46"/>
      <c r="J142" s="46"/>
      <c r="K142" s="46"/>
      <c r="L142" s="47" t="e">
        <f>AVERAGE(E142:K142)</f>
        <v>#DIV/0!</v>
      </c>
      <c r="M142" s="28" t="s">
        <v>90</v>
      </c>
    </row>
    <row r="143" spans="2:13" ht="51.75" thickBot="1" x14ac:dyDescent="0.25">
      <c r="B143" s="23" t="s">
        <v>92</v>
      </c>
      <c r="C143" s="33" t="s">
        <v>100</v>
      </c>
      <c r="D143" s="4">
        <v>4</v>
      </c>
      <c r="E143" s="46"/>
      <c r="F143" s="46"/>
      <c r="G143" s="46"/>
      <c r="H143" s="46"/>
      <c r="I143" s="46"/>
      <c r="J143" s="46"/>
      <c r="K143" s="46"/>
      <c r="L143" s="47" t="e">
        <f>AVERAGE(E143:K143)</f>
        <v>#DIV/0!</v>
      </c>
      <c r="M143" s="28" t="s">
        <v>91</v>
      </c>
    </row>
    <row r="144" spans="2:13" x14ac:dyDescent="0.2">
      <c r="B144" s="61" t="s">
        <v>83</v>
      </c>
      <c r="C144" s="19" t="s">
        <v>93</v>
      </c>
      <c r="D144" s="62">
        <v>65</v>
      </c>
      <c r="E144" s="63"/>
      <c r="F144" s="63"/>
      <c r="G144" s="63"/>
      <c r="H144" s="63"/>
      <c r="I144" s="63"/>
      <c r="J144" s="63"/>
      <c r="K144" s="63"/>
      <c r="L144" s="64" t="e">
        <f t="shared" ref="L144:L149" si="24">AVERAGE(E144:K144)</f>
        <v>#DIV/0!</v>
      </c>
      <c r="M144" s="65" t="s">
        <v>84</v>
      </c>
    </row>
    <row r="145" spans="2:13" x14ac:dyDescent="0.2">
      <c r="B145" s="23" t="s">
        <v>82</v>
      </c>
      <c r="C145" s="33" t="s">
        <v>94</v>
      </c>
      <c r="D145" s="4">
        <v>50</v>
      </c>
      <c r="E145" s="46"/>
      <c r="F145" s="46"/>
      <c r="G145" s="46"/>
      <c r="H145" s="46"/>
      <c r="I145" s="46"/>
      <c r="J145" s="46"/>
      <c r="K145" s="46"/>
      <c r="L145" s="47" t="e">
        <f t="shared" si="24"/>
        <v>#DIV/0!</v>
      </c>
      <c r="M145" s="28" t="s">
        <v>85</v>
      </c>
    </row>
    <row r="146" spans="2:13" x14ac:dyDescent="0.2">
      <c r="B146" s="23" t="s">
        <v>81</v>
      </c>
      <c r="C146" s="33" t="s">
        <v>95</v>
      </c>
      <c r="D146" s="4">
        <v>65</v>
      </c>
      <c r="E146" s="46"/>
      <c r="F146" s="46"/>
      <c r="G146" s="46"/>
      <c r="H146" s="46"/>
      <c r="I146" s="46"/>
      <c r="J146" s="46"/>
      <c r="K146" s="46"/>
      <c r="L146" s="47" t="e">
        <f t="shared" si="24"/>
        <v>#DIV/0!</v>
      </c>
      <c r="M146" s="28" t="s">
        <v>86</v>
      </c>
    </row>
    <row r="147" spans="2:13" x14ac:dyDescent="0.2">
      <c r="B147" s="23" t="s">
        <v>80</v>
      </c>
      <c r="C147" s="33" t="s">
        <v>96</v>
      </c>
      <c r="D147" s="4">
        <v>50</v>
      </c>
      <c r="E147" s="46"/>
      <c r="F147" s="46"/>
      <c r="G147" s="46"/>
      <c r="H147" s="46"/>
      <c r="I147" s="46"/>
      <c r="J147" s="46"/>
      <c r="K147" s="46"/>
      <c r="L147" s="47" t="e">
        <f t="shared" si="24"/>
        <v>#DIV/0!</v>
      </c>
      <c r="M147" s="28" t="s">
        <v>87</v>
      </c>
    </row>
    <row r="148" spans="2:13" x14ac:dyDescent="0.2">
      <c r="B148" s="23" t="s">
        <v>79</v>
      </c>
      <c r="C148" s="33" t="s">
        <v>97</v>
      </c>
      <c r="D148" s="4">
        <v>1</v>
      </c>
      <c r="E148" s="46"/>
      <c r="F148" s="46"/>
      <c r="G148" s="46"/>
      <c r="H148" s="46"/>
      <c r="I148" s="46"/>
      <c r="J148" s="46"/>
      <c r="K148" s="46"/>
      <c r="L148" s="47" t="e">
        <f t="shared" si="24"/>
        <v>#DIV/0!</v>
      </c>
      <c r="M148" s="28" t="s">
        <v>88</v>
      </c>
    </row>
    <row r="149" spans="2:13" ht="13.5" thickBot="1" x14ac:dyDescent="0.25">
      <c r="B149" s="66" t="s">
        <v>117</v>
      </c>
      <c r="C149" s="67" t="s">
        <v>98</v>
      </c>
      <c r="D149" s="68">
        <v>15</v>
      </c>
      <c r="E149" s="69"/>
      <c r="F149" s="69"/>
      <c r="G149" s="69"/>
      <c r="H149" s="69"/>
      <c r="I149" s="69"/>
      <c r="J149" s="69"/>
      <c r="K149" s="69"/>
      <c r="L149" s="70" t="e">
        <f t="shared" si="24"/>
        <v>#DIV/0!</v>
      </c>
      <c r="M149" s="29" t="s">
        <v>89</v>
      </c>
    </row>
    <row r="150" spans="2:13" ht="38.25" x14ac:dyDescent="0.2">
      <c r="B150" s="23" t="s">
        <v>71</v>
      </c>
      <c r="C150" t="s">
        <v>72</v>
      </c>
      <c r="D150" s="59" t="s">
        <v>105</v>
      </c>
      <c r="E150" s="48"/>
      <c r="F150" s="48"/>
      <c r="G150" s="48"/>
      <c r="H150" s="48"/>
      <c r="I150" s="48"/>
      <c r="J150" s="48"/>
      <c r="K150" s="48"/>
      <c r="L150" s="47"/>
      <c r="M150" s="28" t="s">
        <v>71</v>
      </c>
    </row>
    <row r="151" spans="2:13" hidden="1" x14ac:dyDescent="0.2">
      <c r="B151" s="24"/>
      <c r="C151" t="s">
        <v>18</v>
      </c>
      <c r="D151" s="17">
        <f t="shared" ref="D151:K152" si="25">IF(ISBLANK(D133),"",IF(HOUR(D133)&gt;12,HOUR(D133)+(MINUTE(D133)/60)-24,HOUR(D133)+(MINUTE(D133)/60)))</f>
        <v>-3.5</v>
      </c>
      <c r="E151" s="17" t="str">
        <f t="shared" si="25"/>
        <v/>
      </c>
      <c r="F151" s="17" t="str">
        <f t="shared" si="25"/>
        <v/>
      </c>
      <c r="G151" s="17" t="str">
        <f t="shared" si="25"/>
        <v/>
      </c>
      <c r="H151" s="17" t="str">
        <f t="shared" si="25"/>
        <v/>
      </c>
      <c r="I151" s="17" t="str">
        <f t="shared" si="25"/>
        <v/>
      </c>
      <c r="J151" s="17" t="str">
        <f t="shared" si="25"/>
        <v/>
      </c>
      <c r="K151" s="17" t="str">
        <f t="shared" si="25"/>
        <v/>
      </c>
      <c r="L151" s="30" t="e">
        <f>AVERAGE(E151:K151)</f>
        <v>#DIV/0!</v>
      </c>
      <c r="M151" s="22"/>
    </row>
    <row r="152" spans="2:13" hidden="1" x14ac:dyDescent="0.2">
      <c r="B152" s="24"/>
      <c r="C152" t="s">
        <v>19</v>
      </c>
      <c r="D152" s="17">
        <f t="shared" si="25"/>
        <v>-2.5</v>
      </c>
      <c r="E152" s="17" t="str">
        <f t="shared" si="25"/>
        <v/>
      </c>
      <c r="F152" s="17" t="str">
        <f t="shared" si="25"/>
        <v/>
      </c>
      <c r="G152" s="17" t="str">
        <f t="shared" si="25"/>
        <v/>
      </c>
      <c r="H152" s="17" t="str">
        <f t="shared" si="25"/>
        <v/>
      </c>
      <c r="I152" s="17" t="str">
        <f t="shared" si="25"/>
        <v/>
      </c>
      <c r="J152" s="17" t="str">
        <f t="shared" si="25"/>
        <v/>
      </c>
      <c r="K152" s="17" t="str">
        <f t="shared" si="25"/>
        <v/>
      </c>
      <c r="L152" s="30" t="e">
        <f>AVERAGE(E152:K152)</f>
        <v>#DIV/0!</v>
      </c>
      <c r="M152" s="22"/>
    </row>
    <row r="153" spans="2:13" hidden="1" x14ac:dyDescent="0.2">
      <c r="B153" s="24"/>
      <c r="C153" t="s">
        <v>20</v>
      </c>
      <c r="D153" s="17">
        <f t="shared" ref="D153:K154" si="26">IF(ISBLANK(D138),"",HOUR(D138)+(MINUTE(D138)/60))</f>
        <v>6.5</v>
      </c>
      <c r="E153" s="17" t="str">
        <f t="shared" si="26"/>
        <v/>
      </c>
      <c r="F153" s="17" t="str">
        <f t="shared" si="26"/>
        <v/>
      </c>
      <c r="G153" s="17" t="str">
        <f t="shared" si="26"/>
        <v/>
      </c>
      <c r="H153" s="17" t="str">
        <f t="shared" si="26"/>
        <v/>
      </c>
      <c r="I153" s="17" t="str">
        <f t="shared" si="26"/>
        <v/>
      </c>
      <c r="J153" s="17" t="str">
        <f t="shared" si="26"/>
        <v/>
      </c>
      <c r="K153" s="17" t="str">
        <f t="shared" si="26"/>
        <v/>
      </c>
      <c r="L153" s="30" t="e">
        <f>AVERAGE(E153:K153)</f>
        <v>#DIV/0!</v>
      </c>
      <c r="M153" s="22"/>
    </row>
    <row r="154" spans="2:13" hidden="1" x14ac:dyDescent="0.2">
      <c r="B154" s="24"/>
      <c r="C154" t="s">
        <v>21</v>
      </c>
      <c r="D154" s="17">
        <f t="shared" si="26"/>
        <v>7.166666666666667</v>
      </c>
      <c r="E154" s="17" t="str">
        <f t="shared" si="26"/>
        <v/>
      </c>
      <c r="F154" s="17" t="str">
        <f t="shared" si="26"/>
        <v/>
      </c>
      <c r="G154" s="17" t="str">
        <f t="shared" si="26"/>
        <v/>
      </c>
      <c r="H154" s="17" t="str">
        <f t="shared" si="26"/>
        <v/>
      </c>
      <c r="I154" s="17" t="str">
        <f t="shared" si="26"/>
        <v/>
      </c>
      <c r="J154" s="17" t="str">
        <f t="shared" si="26"/>
        <v/>
      </c>
      <c r="K154" s="17" t="str">
        <f t="shared" si="26"/>
        <v/>
      </c>
      <c r="L154" s="30" t="e">
        <f>AVERAGE(E154:K154)</f>
        <v>#DIV/0!</v>
      </c>
      <c r="M154" s="22"/>
    </row>
    <row r="155" spans="2:13" x14ac:dyDescent="0.2">
      <c r="B155" s="24"/>
      <c r="E155" s="1"/>
      <c r="F155" s="1"/>
      <c r="G155" s="1"/>
      <c r="H155" s="1"/>
      <c r="I155" s="1"/>
      <c r="J155" s="1"/>
      <c r="K155" s="1"/>
      <c r="L155" s="32"/>
      <c r="M155" s="22"/>
    </row>
    <row r="156" spans="2:13" x14ac:dyDescent="0.2">
      <c r="B156" s="25" t="s">
        <v>54</v>
      </c>
      <c r="C156" s="12" t="s">
        <v>3</v>
      </c>
      <c r="D156" s="30">
        <f t="shared" ref="D156:K156" si="27">IF(ISBLANK(D134),"", IF(ISBLANK(D139),"",24*IF(D134&gt;D139,D139+1-D134,D139-D134)))</f>
        <v>9.6666666666666679</v>
      </c>
      <c r="E156" s="30" t="str">
        <f t="shared" si="27"/>
        <v/>
      </c>
      <c r="F156" s="30" t="str">
        <f t="shared" si="27"/>
        <v/>
      </c>
      <c r="G156" s="30" t="str">
        <f t="shared" si="27"/>
        <v/>
      </c>
      <c r="H156" s="30" t="str">
        <f t="shared" si="27"/>
        <v/>
      </c>
      <c r="I156" s="30" t="str">
        <f t="shared" si="27"/>
        <v/>
      </c>
      <c r="J156" s="30" t="str">
        <f t="shared" si="27"/>
        <v/>
      </c>
      <c r="K156" s="30" t="str">
        <f t="shared" si="27"/>
        <v/>
      </c>
      <c r="L156" s="36" t="e">
        <f>SUM(E156:K156)/(COUNTA(E156:K156)-COUNTBLANK(E156:K156))</f>
        <v>#DIV/0!</v>
      </c>
      <c r="M156" s="28" t="s">
        <v>54</v>
      </c>
    </row>
    <row r="157" spans="2:13" x14ac:dyDescent="0.2">
      <c r="B157" s="25" t="s">
        <v>55</v>
      </c>
      <c r="C157" s="12" t="s">
        <v>4</v>
      </c>
      <c r="D157" s="30">
        <f t="shared" ref="D157:K157" si="28">IF(ISBLANK(D156),"",(IF(ISBLANK(D135),"",IF(ISBLANK(D137),"",D156-((D135+D137)/60)-(D154-D153)))))</f>
        <v>6.916666666666667</v>
      </c>
      <c r="E157" s="30" t="str">
        <f t="shared" si="28"/>
        <v/>
      </c>
      <c r="F157" s="30" t="str">
        <f t="shared" si="28"/>
        <v/>
      </c>
      <c r="G157" s="30" t="str">
        <f t="shared" si="28"/>
        <v/>
      </c>
      <c r="H157" s="30" t="str">
        <f t="shared" si="28"/>
        <v/>
      </c>
      <c r="I157" s="30" t="str">
        <f t="shared" si="28"/>
        <v/>
      </c>
      <c r="J157" s="30" t="str">
        <f t="shared" si="28"/>
        <v/>
      </c>
      <c r="K157" s="30" t="str">
        <f t="shared" si="28"/>
        <v/>
      </c>
      <c r="L157" s="36" t="e">
        <f>SUM(E157:K157)/(COUNTA(E157:K157)-COUNTBLANK(E157:K157))</f>
        <v>#DIV/0!</v>
      </c>
      <c r="M157" s="28" t="s">
        <v>55</v>
      </c>
    </row>
    <row r="158" spans="2:13" ht="13.5" thickBot="1" x14ac:dyDescent="0.25">
      <c r="B158" s="26" t="s">
        <v>56</v>
      </c>
      <c r="C158" s="27" t="s">
        <v>22</v>
      </c>
      <c r="D158" s="31">
        <f t="shared" ref="D158:H158" si="29">IF(ISERROR(D157/D156),"",IF(ISBLANK(D157),"",D157/D156))</f>
        <v>0.71551724137931028</v>
      </c>
      <c r="E158" s="31" t="str">
        <f t="shared" si="29"/>
        <v/>
      </c>
      <c r="F158" s="31" t="str">
        <f t="shared" si="29"/>
        <v/>
      </c>
      <c r="G158" s="31" t="str">
        <f t="shared" si="29"/>
        <v/>
      </c>
      <c r="H158" s="31" t="str">
        <f t="shared" si="29"/>
        <v/>
      </c>
      <c r="I158" s="31" t="str">
        <f>IF(ISERROR(I157/I156),"",IF(ISBLANK(I157),"",I157/I156))</f>
        <v/>
      </c>
      <c r="J158" s="31" t="str">
        <f>IF(ISERROR(J157/J156),"",IF(ISBLANK(J157),"",J157/J156))</f>
        <v/>
      </c>
      <c r="K158" s="31" t="str">
        <f>IF(ISERROR(K157/K156),"",IF(ISBLANK(K157),"",K157/K156))</f>
        <v/>
      </c>
      <c r="L158" s="38" t="e">
        <f>SUM(E158:K158)/(COUNTA(E158:K158)-COUNTBLANK(E158:K158))</f>
        <v>#DIV/0!</v>
      </c>
      <c r="M158" s="29" t="s">
        <v>56</v>
      </c>
    </row>
    <row r="160" spans="2:13" ht="13.5" thickBot="1" x14ac:dyDescent="0.25"/>
    <row r="161" spans="2:13" x14ac:dyDescent="0.2">
      <c r="B161" s="18" t="s">
        <v>10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0"/>
    </row>
    <row r="162" spans="2:13" x14ac:dyDescent="0.2">
      <c r="B162" s="21"/>
      <c r="D162" s="60" t="s">
        <v>106</v>
      </c>
      <c r="E162" s="43" t="s">
        <v>107</v>
      </c>
      <c r="F162" s="43" t="s">
        <v>108</v>
      </c>
      <c r="G162" s="43" t="s">
        <v>109</v>
      </c>
      <c r="H162" s="43" t="s">
        <v>110</v>
      </c>
      <c r="I162" s="43" t="s">
        <v>111</v>
      </c>
      <c r="J162" s="43" t="s">
        <v>112</v>
      </c>
      <c r="K162" s="43" t="s">
        <v>113</v>
      </c>
      <c r="L162" s="5" t="s">
        <v>57</v>
      </c>
      <c r="M162" s="22"/>
    </row>
    <row r="163" spans="2:13" x14ac:dyDescent="0.2">
      <c r="B163" s="23" t="s">
        <v>61</v>
      </c>
      <c r="D163" s="44">
        <v>44651</v>
      </c>
      <c r="E163" s="75"/>
      <c r="F163" s="75"/>
      <c r="G163" s="75"/>
      <c r="H163" s="75"/>
      <c r="I163" s="75"/>
      <c r="J163" s="75"/>
      <c r="K163" s="75"/>
      <c r="M163" s="22"/>
    </row>
    <row r="164" spans="2:13" x14ac:dyDescent="0.2">
      <c r="B164" s="23" t="s">
        <v>114</v>
      </c>
      <c r="C164" t="s">
        <v>0</v>
      </c>
      <c r="D164" s="2">
        <v>0.85416666666666663</v>
      </c>
      <c r="E164" s="35"/>
      <c r="F164" s="35"/>
      <c r="G164" s="35"/>
      <c r="H164" s="35"/>
      <c r="I164" s="35"/>
      <c r="J164" s="35"/>
      <c r="K164" s="35"/>
      <c r="L164" s="36" t="e">
        <f>TEXT(IF(L182&lt;0, 24+L182,L182)/24,"h:mm")</f>
        <v>#DIV/0!</v>
      </c>
      <c r="M164" s="28" t="s">
        <v>34</v>
      </c>
    </row>
    <row r="165" spans="2:13" x14ac:dyDescent="0.2">
      <c r="B165" s="23" t="s">
        <v>115</v>
      </c>
      <c r="C165" t="s">
        <v>1</v>
      </c>
      <c r="D165" s="2">
        <v>0.89583333333333337</v>
      </c>
      <c r="E165" s="35"/>
      <c r="F165" s="35"/>
      <c r="G165" s="35"/>
      <c r="H165" s="35"/>
      <c r="I165" s="35"/>
      <c r="J165" s="35"/>
      <c r="K165" s="35"/>
      <c r="L165" s="36" t="e">
        <f>TEXT(IF(L183&lt;0, 24+L183,L183)/24,"h:mm")</f>
        <v>#DIV/0!</v>
      </c>
      <c r="M165" s="28" t="s">
        <v>35</v>
      </c>
    </row>
    <row r="166" spans="2:13" ht="25.5" x14ac:dyDescent="0.2">
      <c r="B166" s="23" t="s">
        <v>51</v>
      </c>
      <c r="C166" t="s">
        <v>12</v>
      </c>
      <c r="D166" s="3">
        <v>55</v>
      </c>
      <c r="E166" s="39"/>
      <c r="F166" s="39"/>
      <c r="G166" s="39"/>
      <c r="H166" s="39"/>
      <c r="I166" s="39"/>
      <c r="J166" s="39"/>
      <c r="K166" s="39"/>
      <c r="L166" s="36" t="e">
        <f>AVERAGE(E166:K166)</f>
        <v>#DIV/0!</v>
      </c>
      <c r="M166" s="28" t="s">
        <v>58</v>
      </c>
    </row>
    <row r="167" spans="2:13" x14ac:dyDescent="0.2">
      <c r="B167" s="23" t="s">
        <v>76</v>
      </c>
      <c r="C167" t="s">
        <v>77</v>
      </c>
      <c r="D167" s="3">
        <v>3</v>
      </c>
      <c r="E167" s="39"/>
      <c r="F167" s="39"/>
      <c r="G167" s="39"/>
      <c r="H167" s="39"/>
      <c r="I167" s="39"/>
      <c r="J167" s="39"/>
      <c r="K167" s="39"/>
      <c r="L167" s="47" t="e">
        <f>AVERAGE(E167:K167)</f>
        <v>#DIV/0!</v>
      </c>
      <c r="M167" s="28" t="s">
        <v>76</v>
      </c>
    </row>
    <row r="168" spans="2:13" ht="25.5" x14ac:dyDescent="0.2">
      <c r="B168" s="23" t="s">
        <v>75</v>
      </c>
      <c r="C168" t="s">
        <v>2</v>
      </c>
      <c r="D168" s="3">
        <v>70</v>
      </c>
      <c r="E168" s="39"/>
      <c r="F168" s="39"/>
      <c r="G168" s="39"/>
      <c r="H168" s="39"/>
      <c r="I168" s="39"/>
      <c r="J168" s="39"/>
      <c r="K168" s="39"/>
      <c r="L168" s="36" t="e">
        <f>SUM(E168:K168)/COUNTA(E168:K168)</f>
        <v>#DIV/0!</v>
      </c>
      <c r="M168" s="28" t="s">
        <v>59</v>
      </c>
    </row>
    <row r="169" spans="2:13" x14ac:dyDescent="0.2">
      <c r="B169" s="23" t="s">
        <v>52</v>
      </c>
      <c r="C169" t="s">
        <v>36</v>
      </c>
      <c r="D169" s="2">
        <v>0.27083333333333331</v>
      </c>
      <c r="E169" s="40"/>
      <c r="F169" s="40"/>
      <c r="G169" s="35"/>
      <c r="H169" s="35"/>
      <c r="I169" s="35"/>
      <c r="J169" s="35"/>
      <c r="K169" s="35"/>
      <c r="L169" s="37" t="e">
        <f>TEXT(L184/24,"h:mm")</f>
        <v>#DIV/0!</v>
      </c>
      <c r="M169" s="28" t="s">
        <v>50</v>
      </c>
    </row>
    <row r="170" spans="2:13" x14ac:dyDescent="0.2">
      <c r="B170" s="23" t="s">
        <v>53</v>
      </c>
      <c r="C170" t="s">
        <v>37</v>
      </c>
      <c r="D170" s="2">
        <v>0.2986111111111111</v>
      </c>
      <c r="E170" s="35"/>
      <c r="F170" s="35"/>
      <c r="G170" s="35"/>
      <c r="H170" s="35"/>
      <c r="I170" s="35"/>
      <c r="J170" s="35"/>
      <c r="K170" s="35"/>
      <c r="L170" s="37" t="e">
        <f>TEXT(L185/24,"h:mm")</f>
        <v>#DIV/0!</v>
      </c>
      <c r="M170" s="28" t="s">
        <v>60</v>
      </c>
    </row>
    <row r="171" spans="2:13" ht="25.5" x14ac:dyDescent="0.2">
      <c r="B171" s="23" t="s">
        <v>116</v>
      </c>
      <c r="C171" t="s">
        <v>69</v>
      </c>
      <c r="D171" s="4">
        <v>3</v>
      </c>
      <c r="E171" s="46"/>
      <c r="F171" s="46"/>
      <c r="G171" s="46"/>
      <c r="H171" s="46"/>
      <c r="I171" s="46"/>
      <c r="J171" s="46"/>
      <c r="K171" s="46"/>
      <c r="L171" s="47" t="e">
        <f>AVERAGE(E171:K171)</f>
        <v>#DIV/0!</v>
      </c>
      <c r="M171" s="28" t="s">
        <v>73</v>
      </c>
    </row>
    <row r="172" spans="2:13" x14ac:dyDescent="0.2">
      <c r="B172" s="23" t="s">
        <v>118</v>
      </c>
      <c r="C172" t="s">
        <v>70</v>
      </c>
      <c r="D172" s="4">
        <v>45</v>
      </c>
      <c r="E172" s="46"/>
      <c r="F172" s="46"/>
      <c r="G172" s="46"/>
      <c r="H172" s="46"/>
      <c r="I172" s="46"/>
      <c r="J172" s="46"/>
      <c r="K172" s="46"/>
      <c r="L172" s="47" t="e">
        <f>AVERAGE(E172:K172)</f>
        <v>#DIV/0!</v>
      </c>
      <c r="M172" s="28" t="s">
        <v>74</v>
      </c>
    </row>
    <row r="173" spans="2:13" x14ac:dyDescent="0.2">
      <c r="B173" s="23" t="s">
        <v>78</v>
      </c>
      <c r="C173" s="33" t="s">
        <v>99</v>
      </c>
      <c r="D173" s="4">
        <v>2</v>
      </c>
      <c r="E173" s="46"/>
      <c r="F173" s="46"/>
      <c r="G173" s="46"/>
      <c r="H173" s="46"/>
      <c r="I173" s="46"/>
      <c r="J173" s="46"/>
      <c r="K173" s="46"/>
      <c r="L173" s="47" t="e">
        <f>AVERAGE(E173:K173)</f>
        <v>#DIV/0!</v>
      </c>
      <c r="M173" s="28" t="s">
        <v>90</v>
      </c>
    </row>
    <row r="174" spans="2:13" ht="51.75" thickBot="1" x14ac:dyDescent="0.25">
      <c r="B174" s="23" t="s">
        <v>92</v>
      </c>
      <c r="C174" s="33" t="s">
        <v>100</v>
      </c>
      <c r="D174" s="4">
        <v>4</v>
      </c>
      <c r="E174" s="46"/>
      <c r="F174" s="46"/>
      <c r="G174" s="46"/>
      <c r="H174" s="46"/>
      <c r="I174" s="46"/>
      <c r="J174" s="46"/>
      <c r="K174" s="46"/>
      <c r="L174" s="47" t="e">
        <f>AVERAGE(E174:K174)</f>
        <v>#DIV/0!</v>
      </c>
      <c r="M174" s="28" t="s">
        <v>91</v>
      </c>
    </row>
    <row r="175" spans="2:13" x14ac:dyDescent="0.2">
      <c r="B175" s="61" t="s">
        <v>83</v>
      </c>
      <c r="C175" s="19" t="s">
        <v>93</v>
      </c>
      <c r="D175" s="62">
        <v>65</v>
      </c>
      <c r="E175" s="63"/>
      <c r="F175" s="63"/>
      <c r="G175" s="63"/>
      <c r="H175" s="63"/>
      <c r="I175" s="63"/>
      <c r="J175" s="63"/>
      <c r="K175" s="63"/>
      <c r="L175" s="64" t="e">
        <f t="shared" ref="L175:L180" si="30">AVERAGE(E175:K175)</f>
        <v>#DIV/0!</v>
      </c>
      <c r="M175" s="65" t="s">
        <v>84</v>
      </c>
    </row>
    <row r="176" spans="2:13" x14ac:dyDescent="0.2">
      <c r="B176" s="23" t="s">
        <v>82</v>
      </c>
      <c r="C176" s="33" t="s">
        <v>94</v>
      </c>
      <c r="D176" s="4">
        <v>50</v>
      </c>
      <c r="E176" s="46"/>
      <c r="F176" s="46"/>
      <c r="G176" s="46"/>
      <c r="H176" s="46"/>
      <c r="I176" s="46"/>
      <c r="J176" s="46"/>
      <c r="K176" s="46"/>
      <c r="L176" s="47" t="e">
        <f t="shared" si="30"/>
        <v>#DIV/0!</v>
      </c>
      <c r="M176" s="28" t="s">
        <v>85</v>
      </c>
    </row>
    <row r="177" spans="2:13" x14ac:dyDescent="0.2">
      <c r="B177" s="23" t="s">
        <v>81</v>
      </c>
      <c r="C177" s="33" t="s">
        <v>95</v>
      </c>
      <c r="D177" s="4">
        <v>65</v>
      </c>
      <c r="E177" s="46"/>
      <c r="F177" s="46"/>
      <c r="G177" s="46"/>
      <c r="H177" s="46"/>
      <c r="I177" s="46"/>
      <c r="J177" s="46"/>
      <c r="K177" s="46"/>
      <c r="L177" s="47" t="e">
        <f t="shared" si="30"/>
        <v>#DIV/0!</v>
      </c>
      <c r="M177" s="28" t="s">
        <v>86</v>
      </c>
    </row>
    <row r="178" spans="2:13" x14ac:dyDescent="0.2">
      <c r="B178" s="23" t="s">
        <v>80</v>
      </c>
      <c r="C178" s="33" t="s">
        <v>96</v>
      </c>
      <c r="D178" s="4">
        <v>50</v>
      </c>
      <c r="E178" s="46"/>
      <c r="F178" s="46"/>
      <c r="G178" s="46"/>
      <c r="H178" s="46"/>
      <c r="I178" s="46"/>
      <c r="J178" s="46"/>
      <c r="K178" s="46"/>
      <c r="L178" s="47" t="e">
        <f t="shared" si="30"/>
        <v>#DIV/0!</v>
      </c>
      <c r="M178" s="28" t="s">
        <v>87</v>
      </c>
    </row>
    <row r="179" spans="2:13" x14ac:dyDescent="0.2">
      <c r="B179" s="23" t="s">
        <v>79</v>
      </c>
      <c r="C179" s="33" t="s">
        <v>97</v>
      </c>
      <c r="D179" s="4">
        <v>1</v>
      </c>
      <c r="E179" s="46"/>
      <c r="F179" s="46"/>
      <c r="G179" s="46"/>
      <c r="H179" s="46"/>
      <c r="I179" s="46"/>
      <c r="J179" s="46"/>
      <c r="K179" s="46"/>
      <c r="L179" s="47" t="e">
        <f t="shared" si="30"/>
        <v>#DIV/0!</v>
      </c>
      <c r="M179" s="28" t="s">
        <v>88</v>
      </c>
    </row>
    <row r="180" spans="2:13" ht="13.5" thickBot="1" x14ac:dyDescent="0.25">
      <c r="B180" s="66" t="s">
        <v>117</v>
      </c>
      <c r="C180" s="67" t="s">
        <v>98</v>
      </c>
      <c r="D180" s="68">
        <v>15</v>
      </c>
      <c r="E180" s="69"/>
      <c r="F180" s="69"/>
      <c r="G180" s="69"/>
      <c r="H180" s="69"/>
      <c r="I180" s="69"/>
      <c r="J180" s="69"/>
      <c r="K180" s="69"/>
      <c r="L180" s="70" t="e">
        <f t="shared" si="30"/>
        <v>#DIV/0!</v>
      </c>
      <c r="M180" s="29" t="s">
        <v>89</v>
      </c>
    </row>
    <row r="181" spans="2:13" ht="38.25" x14ac:dyDescent="0.2">
      <c r="B181" s="23" t="s">
        <v>71</v>
      </c>
      <c r="C181" t="s">
        <v>72</v>
      </c>
      <c r="D181" s="59" t="s">
        <v>105</v>
      </c>
      <c r="E181" s="48"/>
      <c r="F181" s="48"/>
      <c r="G181" s="48"/>
      <c r="H181" s="48"/>
      <c r="I181" s="48"/>
      <c r="J181" s="48"/>
      <c r="K181" s="48"/>
      <c r="L181" s="47"/>
      <c r="M181" s="28" t="s">
        <v>71</v>
      </c>
    </row>
    <row r="182" spans="2:13" hidden="1" x14ac:dyDescent="0.2">
      <c r="B182" s="24"/>
      <c r="C182" t="s">
        <v>18</v>
      </c>
      <c r="D182" s="17">
        <f t="shared" ref="D182:K183" si="31">IF(ISBLANK(D164),"",IF(HOUR(D164)&gt;12,HOUR(D164)+(MINUTE(D164)/60)-24,HOUR(D164)+(MINUTE(D164)/60)))</f>
        <v>-3.5</v>
      </c>
      <c r="E182" s="17" t="str">
        <f t="shared" si="31"/>
        <v/>
      </c>
      <c r="F182" s="17" t="str">
        <f t="shared" si="31"/>
        <v/>
      </c>
      <c r="G182" s="17" t="str">
        <f t="shared" si="31"/>
        <v/>
      </c>
      <c r="H182" s="17" t="str">
        <f t="shared" si="31"/>
        <v/>
      </c>
      <c r="I182" s="17" t="str">
        <f t="shared" si="31"/>
        <v/>
      </c>
      <c r="J182" s="17" t="str">
        <f t="shared" si="31"/>
        <v/>
      </c>
      <c r="K182" s="17" t="str">
        <f t="shared" si="31"/>
        <v/>
      </c>
      <c r="L182" s="30" t="e">
        <f>AVERAGE(E182:K182)</f>
        <v>#DIV/0!</v>
      </c>
      <c r="M182" s="22"/>
    </row>
    <row r="183" spans="2:13" hidden="1" x14ac:dyDescent="0.2">
      <c r="B183" s="24"/>
      <c r="C183" t="s">
        <v>19</v>
      </c>
      <c r="D183" s="17">
        <f t="shared" si="31"/>
        <v>-2.5</v>
      </c>
      <c r="E183" s="17" t="str">
        <f t="shared" si="31"/>
        <v/>
      </c>
      <c r="F183" s="17" t="str">
        <f t="shared" si="31"/>
        <v/>
      </c>
      <c r="G183" s="17" t="str">
        <f t="shared" si="31"/>
        <v/>
      </c>
      <c r="H183" s="17" t="str">
        <f t="shared" si="31"/>
        <v/>
      </c>
      <c r="I183" s="17" t="str">
        <f t="shared" si="31"/>
        <v/>
      </c>
      <c r="J183" s="17" t="str">
        <f t="shared" si="31"/>
        <v/>
      </c>
      <c r="K183" s="17" t="str">
        <f t="shared" si="31"/>
        <v/>
      </c>
      <c r="L183" s="30" t="e">
        <f>AVERAGE(E183:K183)</f>
        <v>#DIV/0!</v>
      </c>
      <c r="M183" s="22"/>
    </row>
    <row r="184" spans="2:13" hidden="1" x14ac:dyDescent="0.2">
      <c r="B184" s="24"/>
      <c r="C184" t="s">
        <v>20</v>
      </c>
      <c r="D184" s="17">
        <f t="shared" ref="D184:K185" si="32">IF(ISBLANK(D169),"",HOUR(D169)+(MINUTE(D169)/60))</f>
        <v>6.5</v>
      </c>
      <c r="E184" s="17" t="str">
        <f t="shared" si="32"/>
        <v/>
      </c>
      <c r="F184" s="17" t="str">
        <f t="shared" si="32"/>
        <v/>
      </c>
      <c r="G184" s="17" t="str">
        <f t="shared" si="32"/>
        <v/>
      </c>
      <c r="H184" s="17" t="str">
        <f t="shared" si="32"/>
        <v/>
      </c>
      <c r="I184" s="17" t="str">
        <f t="shared" si="32"/>
        <v/>
      </c>
      <c r="J184" s="17" t="str">
        <f t="shared" si="32"/>
        <v/>
      </c>
      <c r="K184" s="17" t="str">
        <f t="shared" si="32"/>
        <v/>
      </c>
      <c r="L184" s="30" t="e">
        <f>AVERAGE(E184:K184)</f>
        <v>#DIV/0!</v>
      </c>
      <c r="M184" s="22"/>
    </row>
    <row r="185" spans="2:13" hidden="1" x14ac:dyDescent="0.2">
      <c r="B185" s="24"/>
      <c r="C185" t="s">
        <v>21</v>
      </c>
      <c r="D185" s="17">
        <f t="shared" si="32"/>
        <v>7.166666666666667</v>
      </c>
      <c r="E185" s="17" t="str">
        <f t="shared" si="32"/>
        <v/>
      </c>
      <c r="F185" s="17" t="str">
        <f t="shared" si="32"/>
        <v/>
      </c>
      <c r="G185" s="17" t="str">
        <f t="shared" si="32"/>
        <v/>
      </c>
      <c r="H185" s="17" t="str">
        <f t="shared" si="32"/>
        <v/>
      </c>
      <c r="I185" s="17" t="str">
        <f t="shared" si="32"/>
        <v/>
      </c>
      <c r="J185" s="17" t="str">
        <f t="shared" si="32"/>
        <v/>
      </c>
      <c r="K185" s="17" t="str">
        <f t="shared" si="32"/>
        <v/>
      </c>
      <c r="L185" s="30" t="e">
        <f>AVERAGE(E185:K185)</f>
        <v>#DIV/0!</v>
      </c>
      <c r="M185" s="22"/>
    </row>
    <row r="186" spans="2:13" x14ac:dyDescent="0.2">
      <c r="B186" s="24"/>
      <c r="E186" s="1"/>
      <c r="F186" s="1"/>
      <c r="G186" s="1"/>
      <c r="H186" s="1"/>
      <c r="I186" s="1"/>
      <c r="J186" s="1"/>
      <c r="K186" s="1"/>
      <c r="L186" s="32"/>
      <c r="M186" s="22"/>
    </row>
    <row r="187" spans="2:13" x14ac:dyDescent="0.2">
      <c r="B187" s="25" t="s">
        <v>54</v>
      </c>
      <c r="C187" s="12" t="s">
        <v>3</v>
      </c>
      <c r="D187" s="30">
        <f t="shared" ref="D187:K187" si="33">IF(ISBLANK(D165),"", IF(ISBLANK(D170),"",24*IF(D165&gt;D170,D170+1-D165,D170-D165)))</f>
        <v>9.6666666666666679</v>
      </c>
      <c r="E187" s="30" t="str">
        <f t="shared" si="33"/>
        <v/>
      </c>
      <c r="F187" s="30" t="str">
        <f t="shared" si="33"/>
        <v/>
      </c>
      <c r="G187" s="30" t="str">
        <f t="shared" si="33"/>
        <v/>
      </c>
      <c r="H187" s="30" t="str">
        <f t="shared" si="33"/>
        <v/>
      </c>
      <c r="I187" s="30" t="str">
        <f t="shared" si="33"/>
        <v/>
      </c>
      <c r="J187" s="30" t="str">
        <f t="shared" si="33"/>
        <v/>
      </c>
      <c r="K187" s="30" t="str">
        <f t="shared" si="33"/>
        <v/>
      </c>
      <c r="L187" s="36" t="e">
        <f>SUM(E187:K187)/(COUNTA(E187:K187)-COUNTBLANK(E187:K187))</f>
        <v>#DIV/0!</v>
      </c>
      <c r="M187" s="28" t="s">
        <v>54</v>
      </c>
    </row>
    <row r="188" spans="2:13" x14ac:dyDescent="0.2">
      <c r="B188" s="25" t="s">
        <v>55</v>
      </c>
      <c r="C188" s="12" t="s">
        <v>4</v>
      </c>
      <c r="D188" s="30">
        <f t="shared" ref="D188:K188" si="34">IF(ISBLANK(D187),"",(IF(ISBLANK(D166),"",IF(ISBLANK(D168),"",D187-((D166+D168)/60)-(D185-D184)))))</f>
        <v>6.916666666666667</v>
      </c>
      <c r="E188" s="30" t="str">
        <f t="shared" si="34"/>
        <v/>
      </c>
      <c r="F188" s="30" t="str">
        <f t="shared" si="34"/>
        <v/>
      </c>
      <c r="G188" s="30" t="str">
        <f t="shared" si="34"/>
        <v/>
      </c>
      <c r="H188" s="30" t="str">
        <f t="shared" si="34"/>
        <v/>
      </c>
      <c r="I188" s="30" t="str">
        <f t="shared" si="34"/>
        <v/>
      </c>
      <c r="J188" s="30" t="str">
        <f t="shared" si="34"/>
        <v/>
      </c>
      <c r="K188" s="30" t="str">
        <f t="shared" si="34"/>
        <v/>
      </c>
      <c r="L188" s="36" t="e">
        <f>SUM(E188:K188)/(COUNTA(E188:K188)-COUNTBLANK(E188:K188))</f>
        <v>#DIV/0!</v>
      </c>
      <c r="M188" s="28" t="s">
        <v>55</v>
      </c>
    </row>
    <row r="189" spans="2:13" ht="12.75" customHeight="1" thickBot="1" x14ac:dyDescent="0.25">
      <c r="B189" s="26" t="s">
        <v>56</v>
      </c>
      <c r="C189" s="27" t="s">
        <v>22</v>
      </c>
      <c r="D189" s="31">
        <f t="shared" ref="D189:H189" si="35">IF(ISERROR(D188/D187),"",IF(ISBLANK(D188),"",D188/D187))</f>
        <v>0.71551724137931028</v>
      </c>
      <c r="E189" s="31" t="str">
        <f t="shared" si="35"/>
        <v/>
      </c>
      <c r="F189" s="31" t="str">
        <f t="shared" si="35"/>
        <v/>
      </c>
      <c r="G189" s="31" t="str">
        <f t="shared" si="35"/>
        <v/>
      </c>
      <c r="H189" s="31" t="str">
        <f t="shared" si="35"/>
        <v/>
      </c>
      <c r="I189" s="31" t="str">
        <f>IF(ISERROR(I188/I187),"",IF(ISBLANK(I188),"",I188/I187))</f>
        <v/>
      </c>
      <c r="J189" s="31" t="str">
        <f>IF(ISERROR(J188/J187),"",IF(ISBLANK(J188),"",J188/J187))</f>
        <v/>
      </c>
      <c r="K189" s="31" t="str">
        <f>IF(ISERROR(K188/K187),"",IF(ISBLANK(K188),"",K188/K187))</f>
        <v/>
      </c>
      <c r="L189" s="38" t="e">
        <f>SUM(E189:K189)/(COUNTA(E189:K189)-COUNTBLANK(E189:K189))</f>
        <v>#DIV/0!</v>
      </c>
      <c r="M189" s="29" t="s">
        <v>56</v>
      </c>
    </row>
    <row r="191" spans="2:13" ht="13.5" thickBot="1" x14ac:dyDescent="0.25"/>
    <row r="192" spans="2:13" x14ac:dyDescent="0.2">
      <c r="B192" s="18" t="s">
        <v>30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0"/>
    </row>
    <row r="193" spans="2:13" x14ac:dyDescent="0.2">
      <c r="B193" s="21"/>
      <c r="D193" s="60" t="s">
        <v>106</v>
      </c>
      <c r="E193" s="43" t="s">
        <v>107</v>
      </c>
      <c r="F193" s="43" t="s">
        <v>108</v>
      </c>
      <c r="G193" s="43" t="s">
        <v>109</v>
      </c>
      <c r="H193" s="43" t="s">
        <v>110</v>
      </c>
      <c r="I193" s="43" t="s">
        <v>111</v>
      </c>
      <c r="J193" s="43" t="s">
        <v>112</v>
      </c>
      <c r="K193" s="43" t="s">
        <v>113</v>
      </c>
      <c r="L193" s="5" t="s">
        <v>57</v>
      </c>
      <c r="M193" s="22"/>
    </row>
    <row r="194" spans="2:13" x14ac:dyDescent="0.2">
      <c r="B194" s="23" t="s">
        <v>61</v>
      </c>
      <c r="D194" s="44">
        <v>44651</v>
      </c>
      <c r="E194" s="75"/>
      <c r="F194" s="75"/>
      <c r="G194" s="75"/>
      <c r="H194" s="75"/>
      <c r="I194" s="75"/>
      <c r="J194" s="75"/>
      <c r="K194" s="75"/>
      <c r="M194" s="22"/>
    </row>
    <row r="195" spans="2:13" x14ac:dyDescent="0.2">
      <c r="B195" s="23" t="s">
        <v>114</v>
      </c>
      <c r="C195" t="s">
        <v>0</v>
      </c>
      <c r="D195" s="2">
        <v>0.85416666666666663</v>
      </c>
      <c r="E195" s="35"/>
      <c r="F195" s="35"/>
      <c r="G195" s="35"/>
      <c r="H195" s="35"/>
      <c r="I195" s="35"/>
      <c r="J195" s="35"/>
      <c r="K195" s="35"/>
      <c r="L195" s="36" t="e">
        <f>TEXT(IF(L213&lt;0, 24+L213,L213)/24,"h:mm")</f>
        <v>#DIV/0!</v>
      </c>
      <c r="M195" s="28" t="s">
        <v>34</v>
      </c>
    </row>
    <row r="196" spans="2:13" x14ac:dyDescent="0.2">
      <c r="B196" s="23" t="s">
        <v>115</v>
      </c>
      <c r="C196" t="s">
        <v>1</v>
      </c>
      <c r="D196" s="2">
        <v>0.89583333333333337</v>
      </c>
      <c r="E196" s="35"/>
      <c r="F196" s="35"/>
      <c r="G196" s="35"/>
      <c r="H196" s="35"/>
      <c r="I196" s="35"/>
      <c r="J196" s="35"/>
      <c r="K196" s="35"/>
      <c r="L196" s="36" t="e">
        <f>TEXT(IF(L214&lt;0, 24+L214,L214)/24,"h:mm")</f>
        <v>#DIV/0!</v>
      </c>
      <c r="M196" s="28" t="s">
        <v>35</v>
      </c>
    </row>
    <row r="197" spans="2:13" ht="25.5" x14ac:dyDescent="0.2">
      <c r="B197" s="23" t="s">
        <v>51</v>
      </c>
      <c r="C197" t="s">
        <v>12</v>
      </c>
      <c r="D197" s="3">
        <v>55</v>
      </c>
      <c r="E197" s="39"/>
      <c r="F197" s="39"/>
      <c r="G197" s="39"/>
      <c r="H197" s="39"/>
      <c r="I197" s="39"/>
      <c r="J197" s="39"/>
      <c r="K197" s="39"/>
      <c r="L197" s="36" t="e">
        <f>AVERAGE(E197:K197)</f>
        <v>#DIV/0!</v>
      </c>
      <c r="M197" s="28" t="s">
        <v>58</v>
      </c>
    </row>
    <row r="198" spans="2:13" x14ac:dyDescent="0.2">
      <c r="B198" s="23" t="s">
        <v>76</v>
      </c>
      <c r="C198" t="s">
        <v>77</v>
      </c>
      <c r="D198" s="3">
        <v>3</v>
      </c>
      <c r="E198" s="39"/>
      <c r="F198" s="39"/>
      <c r="G198" s="39"/>
      <c r="H198" s="39"/>
      <c r="I198" s="39"/>
      <c r="J198" s="39"/>
      <c r="K198" s="39"/>
      <c r="L198" s="47" t="e">
        <f>AVERAGE(E198:K198)</f>
        <v>#DIV/0!</v>
      </c>
      <c r="M198" s="28" t="s">
        <v>76</v>
      </c>
    </row>
    <row r="199" spans="2:13" ht="25.5" x14ac:dyDescent="0.2">
      <c r="B199" s="23" t="s">
        <v>75</v>
      </c>
      <c r="C199" t="s">
        <v>2</v>
      </c>
      <c r="D199" s="3">
        <v>70</v>
      </c>
      <c r="E199" s="39"/>
      <c r="F199" s="39"/>
      <c r="G199" s="39"/>
      <c r="H199" s="39"/>
      <c r="I199" s="39"/>
      <c r="J199" s="39"/>
      <c r="K199" s="39"/>
      <c r="L199" s="36" t="e">
        <f>SUM(E199:K199)/COUNTA(E199:K199)</f>
        <v>#DIV/0!</v>
      </c>
      <c r="M199" s="28" t="s">
        <v>59</v>
      </c>
    </row>
    <row r="200" spans="2:13" x14ac:dyDescent="0.2">
      <c r="B200" s="23" t="s">
        <v>52</v>
      </c>
      <c r="C200" t="s">
        <v>36</v>
      </c>
      <c r="D200" s="2">
        <v>0.27083333333333331</v>
      </c>
      <c r="E200" s="40"/>
      <c r="F200" s="40"/>
      <c r="G200" s="35"/>
      <c r="H200" s="35"/>
      <c r="I200" s="35"/>
      <c r="J200" s="35"/>
      <c r="K200" s="35"/>
      <c r="L200" s="37" t="e">
        <f>TEXT(L215/24,"h:mm")</f>
        <v>#DIV/0!</v>
      </c>
      <c r="M200" s="28" t="s">
        <v>50</v>
      </c>
    </row>
    <row r="201" spans="2:13" x14ac:dyDescent="0.2">
      <c r="B201" s="23" t="s">
        <v>53</v>
      </c>
      <c r="C201" t="s">
        <v>37</v>
      </c>
      <c r="D201" s="2">
        <v>0.2986111111111111</v>
      </c>
      <c r="E201" s="35"/>
      <c r="F201" s="35"/>
      <c r="G201" s="35"/>
      <c r="H201" s="35"/>
      <c r="I201" s="35"/>
      <c r="J201" s="35"/>
      <c r="K201" s="35"/>
      <c r="L201" s="37" t="e">
        <f>TEXT(L216/24,"h:mm")</f>
        <v>#DIV/0!</v>
      </c>
      <c r="M201" s="28" t="s">
        <v>60</v>
      </c>
    </row>
    <row r="202" spans="2:13" ht="25.5" x14ac:dyDescent="0.2">
      <c r="B202" s="23" t="s">
        <v>116</v>
      </c>
      <c r="C202" t="s">
        <v>69</v>
      </c>
      <c r="D202" s="4">
        <v>3</v>
      </c>
      <c r="E202" s="46"/>
      <c r="F202" s="46"/>
      <c r="G202" s="46"/>
      <c r="H202" s="46"/>
      <c r="I202" s="46"/>
      <c r="J202" s="46"/>
      <c r="K202" s="46"/>
      <c r="L202" s="47" t="e">
        <f>AVERAGE(E202:K202)</f>
        <v>#DIV/0!</v>
      </c>
      <c r="M202" s="28" t="s">
        <v>73</v>
      </c>
    </row>
    <row r="203" spans="2:13" x14ac:dyDescent="0.2">
      <c r="B203" s="23" t="s">
        <v>118</v>
      </c>
      <c r="C203" t="s">
        <v>70</v>
      </c>
      <c r="D203" s="4">
        <v>45</v>
      </c>
      <c r="E203" s="46"/>
      <c r="F203" s="46"/>
      <c r="G203" s="46"/>
      <c r="H203" s="46"/>
      <c r="I203" s="46"/>
      <c r="J203" s="46"/>
      <c r="K203" s="46"/>
      <c r="L203" s="47" t="e">
        <f>AVERAGE(E203:K203)</f>
        <v>#DIV/0!</v>
      </c>
      <c r="M203" s="28" t="s">
        <v>74</v>
      </c>
    </row>
    <row r="204" spans="2:13" x14ac:dyDescent="0.2">
      <c r="B204" s="23" t="s">
        <v>78</v>
      </c>
      <c r="C204" s="33" t="s">
        <v>99</v>
      </c>
      <c r="D204" s="4">
        <v>2</v>
      </c>
      <c r="E204" s="46"/>
      <c r="F204" s="46"/>
      <c r="G204" s="46"/>
      <c r="H204" s="46"/>
      <c r="I204" s="46"/>
      <c r="J204" s="46"/>
      <c r="K204" s="46"/>
      <c r="L204" s="47" t="e">
        <f>AVERAGE(E204:K204)</f>
        <v>#DIV/0!</v>
      </c>
      <c r="M204" s="28" t="s">
        <v>90</v>
      </c>
    </row>
    <row r="205" spans="2:13" ht="51.75" thickBot="1" x14ac:dyDescent="0.25">
      <c r="B205" s="23" t="s">
        <v>92</v>
      </c>
      <c r="C205" s="33" t="s">
        <v>100</v>
      </c>
      <c r="D205" s="4">
        <v>4</v>
      </c>
      <c r="E205" s="46"/>
      <c r="F205" s="46"/>
      <c r="G205" s="46"/>
      <c r="H205" s="46"/>
      <c r="I205" s="46"/>
      <c r="J205" s="46"/>
      <c r="K205" s="46"/>
      <c r="L205" s="47" t="e">
        <f>AVERAGE(E205:K205)</f>
        <v>#DIV/0!</v>
      </c>
      <c r="M205" s="28" t="s">
        <v>91</v>
      </c>
    </row>
    <row r="206" spans="2:13" x14ac:dyDescent="0.2">
      <c r="B206" s="61" t="s">
        <v>83</v>
      </c>
      <c r="C206" s="19" t="s">
        <v>93</v>
      </c>
      <c r="D206" s="62">
        <v>65</v>
      </c>
      <c r="E206" s="63"/>
      <c r="F206" s="63"/>
      <c r="G206" s="63"/>
      <c r="H206" s="63"/>
      <c r="I206" s="63"/>
      <c r="J206" s="63"/>
      <c r="K206" s="63"/>
      <c r="L206" s="64" t="e">
        <f t="shared" ref="L206:L211" si="36">AVERAGE(E206:K206)</f>
        <v>#DIV/0!</v>
      </c>
      <c r="M206" s="65" t="s">
        <v>84</v>
      </c>
    </row>
    <row r="207" spans="2:13" x14ac:dyDescent="0.2">
      <c r="B207" s="23" t="s">
        <v>82</v>
      </c>
      <c r="C207" s="33" t="s">
        <v>94</v>
      </c>
      <c r="D207" s="4">
        <v>50</v>
      </c>
      <c r="E207" s="46"/>
      <c r="F207" s="46"/>
      <c r="G207" s="46"/>
      <c r="H207" s="46"/>
      <c r="I207" s="46"/>
      <c r="J207" s="46"/>
      <c r="K207" s="46"/>
      <c r="L207" s="47" t="e">
        <f t="shared" si="36"/>
        <v>#DIV/0!</v>
      </c>
      <c r="M207" s="28" t="s">
        <v>85</v>
      </c>
    </row>
    <row r="208" spans="2:13" x14ac:dyDescent="0.2">
      <c r="B208" s="23" t="s">
        <v>81</v>
      </c>
      <c r="C208" s="33" t="s">
        <v>95</v>
      </c>
      <c r="D208" s="4">
        <v>65</v>
      </c>
      <c r="E208" s="46"/>
      <c r="F208" s="46"/>
      <c r="G208" s="46"/>
      <c r="H208" s="46"/>
      <c r="I208" s="46"/>
      <c r="J208" s="46"/>
      <c r="K208" s="46"/>
      <c r="L208" s="47" t="e">
        <f t="shared" si="36"/>
        <v>#DIV/0!</v>
      </c>
      <c r="M208" s="28" t="s">
        <v>86</v>
      </c>
    </row>
    <row r="209" spans="2:13" x14ac:dyDescent="0.2">
      <c r="B209" s="23" t="s">
        <v>80</v>
      </c>
      <c r="C209" s="33" t="s">
        <v>96</v>
      </c>
      <c r="D209" s="4">
        <v>50</v>
      </c>
      <c r="E209" s="46"/>
      <c r="F209" s="46"/>
      <c r="G209" s="46"/>
      <c r="H209" s="46"/>
      <c r="I209" s="46"/>
      <c r="J209" s="46"/>
      <c r="K209" s="46"/>
      <c r="L209" s="47" t="e">
        <f t="shared" si="36"/>
        <v>#DIV/0!</v>
      </c>
      <c r="M209" s="28" t="s">
        <v>87</v>
      </c>
    </row>
    <row r="210" spans="2:13" x14ac:dyDescent="0.2">
      <c r="B210" s="23" t="s">
        <v>79</v>
      </c>
      <c r="C210" s="33" t="s">
        <v>97</v>
      </c>
      <c r="D210" s="4">
        <v>1</v>
      </c>
      <c r="E210" s="46"/>
      <c r="F210" s="46"/>
      <c r="G210" s="46"/>
      <c r="H210" s="46"/>
      <c r="I210" s="46"/>
      <c r="J210" s="46"/>
      <c r="K210" s="46"/>
      <c r="L210" s="47" t="e">
        <f t="shared" si="36"/>
        <v>#DIV/0!</v>
      </c>
      <c r="M210" s="28" t="s">
        <v>88</v>
      </c>
    </row>
    <row r="211" spans="2:13" ht="13.5" thickBot="1" x14ac:dyDescent="0.25">
      <c r="B211" s="66" t="s">
        <v>117</v>
      </c>
      <c r="C211" s="67" t="s">
        <v>98</v>
      </c>
      <c r="D211" s="68">
        <v>15</v>
      </c>
      <c r="E211" s="69"/>
      <c r="F211" s="69"/>
      <c r="G211" s="69"/>
      <c r="H211" s="69"/>
      <c r="I211" s="69"/>
      <c r="J211" s="69"/>
      <c r="K211" s="69"/>
      <c r="L211" s="70" t="e">
        <f t="shared" si="36"/>
        <v>#DIV/0!</v>
      </c>
      <c r="M211" s="29" t="s">
        <v>89</v>
      </c>
    </row>
    <row r="212" spans="2:13" ht="38.25" x14ac:dyDescent="0.2">
      <c r="B212" s="23" t="s">
        <v>71</v>
      </c>
      <c r="C212" t="s">
        <v>72</v>
      </c>
      <c r="D212" s="59" t="s">
        <v>105</v>
      </c>
      <c r="E212" s="48"/>
      <c r="F212" s="48"/>
      <c r="G212" s="48"/>
      <c r="H212" s="48"/>
      <c r="I212" s="48"/>
      <c r="J212" s="48"/>
      <c r="K212" s="48"/>
      <c r="L212" s="47"/>
      <c r="M212" s="28" t="s">
        <v>71</v>
      </c>
    </row>
    <row r="213" spans="2:13" hidden="1" x14ac:dyDescent="0.2">
      <c r="B213" s="24"/>
      <c r="C213" t="s">
        <v>18</v>
      </c>
      <c r="D213" s="17">
        <f t="shared" ref="D213:K214" si="37">IF(ISBLANK(D195),"",IF(HOUR(D195)&gt;12,HOUR(D195)+(MINUTE(D195)/60)-24,HOUR(D195)+(MINUTE(D195)/60)))</f>
        <v>-3.5</v>
      </c>
      <c r="E213" s="17" t="str">
        <f t="shared" si="37"/>
        <v/>
      </c>
      <c r="F213" s="17" t="str">
        <f t="shared" si="37"/>
        <v/>
      </c>
      <c r="G213" s="17" t="str">
        <f t="shared" si="37"/>
        <v/>
      </c>
      <c r="H213" s="17" t="str">
        <f t="shared" si="37"/>
        <v/>
      </c>
      <c r="I213" s="17" t="str">
        <f t="shared" si="37"/>
        <v/>
      </c>
      <c r="J213" s="17" t="str">
        <f t="shared" si="37"/>
        <v/>
      </c>
      <c r="K213" s="17" t="str">
        <f t="shared" si="37"/>
        <v/>
      </c>
      <c r="L213" s="30" t="e">
        <f>AVERAGE(E213:K213)</f>
        <v>#DIV/0!</v>
      </c>
      <c r="M213" s="22"/>
    </row>
    <row r="214" spans="2:13" hidden="1" x14ac:dyDescent="0.2">
      <c r="B214" s="24"/>
      <c r="C214" t="s">
        <v>19</v>
      </c>
      <c r="D214" s="17">
        <f t="shared" si="37"/>
        <v>-2.5</v>
      </c>
      <c r="E214" s="17" t="str">
        <f t="shared" si="37"/>
        <v/>
      </c>
      <c r="F214" s="17" t="str">
        <f t="shared" si="37"/>
        <v/>
      </c>
      <c r="G214" s="17" t="str">
        <f t="shared" si="37"/>
        <v/>
      </c>
      <c r="H214" s="17" t="str">
        <f t="shared" si="37"/>
        <v/>
      </c>
      <c r="I214" s="17" t="str">
        <f t="shared" si="37"/>
        <v/>
      </c>
      <c r="J214" s="17" t="str">
        <f t="shared" si="37"/>
        <v/>
      </c>
      <c r="K214" s="17" t="str">
        <f t="shared" si="37"/>
        <v/>
      </c>
      <c r="L214" s="30" t="e">
        <f>AVERAGE(E214:K214)</f>
        <v>#DIV/0!</v>
      </c>
      <c r="M214" s="22"/>
    </row>
    <row r="215" spans="2:13" hidden="1" x14ac:dyDescent="0.2">
      <c r="B215" s="24"/>
      <c r="C215" t="s">
        <v>20</v>
      </c>
      <c r="D215" s="17">
        <f t="shared" ref="D215:K216" si="38">IF(ISBLANK(D200),"",HOUR(D200)+(MINUTE(D200)/60))</f>
        <v>6.5</v>
      </c>
      <c r="E215" s="17" t="str">
        <f t="shared" si="38"/>
        <v/>
      </c>
      <c r="F215" s="17" t="str">
        <f t="shared" si="38"/>
        <v/>
      </c>
      <c r="G215" s="17" t="str">
        <f t="shared" si="38"/>
        <v/>
      </c>
      <c r="H215" s="17" t="str">
        <f t="shared" si="38"/>
        <v/>
      </c>
      <c r="I215" s="17" t="str">
        <f t="shared" si="38"/>
        <v/>
      </c>
      <c r="J215" s="17" t="str">
        <f t="shared" si="38"/>
        <v/>
      </c>
      <c r="K215" s="17" t="str">
        <f t="shared" si="38"/>
        <v/>
      </c>
      <c r="L215" s="30" t="e">
        <f>AVERAGE(E215:K215)</f>
        <v>#DIV/0!</v>
      </c>
      <c r="M215" s="22"/>
    </row>
    <row r="216" spans="2:13" hidden="1" x14ac:dyDescent="0.2">
      <c r="B216" s="24"/>
      <c r="C216" t="s">
        <v>21</v>
      </c>
      <c r="D216" s="17">
        <f t="shared" si="38"/>
        <v>7.166666666666667</v>
      </c>
      <c r="E216" s="17" t="str">
        <f t="shared" si="38"/>
        <v/>
      </c>
      <c r="F216" s="17" t="str">
        <f t="shared" si="38"/>
        <v/>
      </c>
      <c r="G216" s="17" t="str">
        <f t="shared" si="38"/>
        <v/>
      </c>
      <c r="H216" s="17" t="str">
        <f t="shared" si="38"/>
        <v/>
      </c>
      <c r="I216" s="17" t="str">
        <f t="shared" si="38"/>
        <v/>
      </c>
      <c r="J216" s="17" t="str">
        <f t="shared" si="38"/>
        <v/>
      </c>
      <c r="K216" s="17" t="str">
        <f t="shared" si="38"/>
        <v/>
      </c>
      <c r="L216" s="30" t="e">
        <f>AVERAGE(E216:K216)</f>
        <v>#DIV/0!</v>
      </c>
      <c r="M216" s="22"/>
    </row>
    <row r="217" spans="2:13" hidden="1" x14ac:dyDescent="0.2">
      <c r="B217" s="24"/>
      <c r="E217" s="1"/>
      <c r="F217" s="1"/>
      <c r="G217" s="1"/>
      <c r="H217" s="1"/>
      <c r="I217" s="1"/>
      <c r="J217" s="1"/>
      <c r="K217" s="1"/>
      <c r="L217" s="32"/>
      <c r="M217" s="22"/>
    </row>
    <row r="218" spans="2:13" x14ac:dyDescent="0.2">
      <c r="B218" s="25" t="s">
        <v>54</v>
      </c>
      <c r="C218" s="12" t="s">
        <v>3</v>
      </c>
      <c r="D218" s="30">
        <f t="shared" ref="D218:K218" si="39">IF(ISBLANK(D196),"", IF(ISBLANK(D201),"",24*IF(D196&gt;D201,D201+1-D196,D201-D196)))</f>
        <v>9.6666666666666679</v>
      </c>
      <c r="E218" s="30" t="str">
        <f t="shared" si="39"/>
        <v/>
      </c>
      <c r="F218" s="30" t="str">
        <f t="shared" si="39"/>
        <v/>
      </c>
      <c r="G218" s="30" t="str">
        <f t="shared" si="39"/>
        <v/>
      </c>
      <c r="H218" s="30" t="str">
        <f t="shared" si="39"/>
        <v/>
      </c>
      <c r="I218" s="30" t="str">
        <f t="shared" si="39"/>
        <v/>
      </c>
      <c r="J218" s="30" t="str">
        <f t="shared" si="39"/>
        <v/>
      </c>
      <c r="K218" s="30" t="str">
        <f t="shared" si="39"/>
        <v/>
      </c>
      <c r="L218" s="36" t="e">
        <f>SUM(E218:K218)/(COUNTA(E218:K218)-COUNTBLANK(E218:K218))</f>
        <v>#DIV/0!</v>
      </c>
      <c r="M218" s="28" t="s">
        <v>54</v>
      </c>
    </row>
    <row r="219" spans="2:13" x14ac:dyDescent="0.2">
      <c r="B219" s="25" t="s">
        <v>55</v>
      </c>
      <c r="C219" s="12" t="s">
        <v>4</v>
      </c>
      <c r="D219" s="30">
        <f t="shared" ref="D219:K219" si="40">IF(ISBLANK(D218),"",(IF(ISBLANK(D197),"",IF(ISBLANK(D199),"",D218-((D197+D199)/60)-(D216-D215)))))</f>
        <v>6.916666666666667</v>
      </c>
      <c r="E219" s="30" t="str">
        <f t="shared" si="40"/>
        <v/>
      </c>
      <c r="F219" s="30" t="str">
        <f t="shared" si="40"/>
        <v/>
      </c>
      <c r="G219" s="30" t="str">
        <f t="shared" si="40"/>
        <v/>
      </c>
      <c r="H219" s="30" t="str">
        <f t="shared" si="40"/>
        <v/>
      </c>
      <c r="I219" s="30" t="str">
        <f t="shared" si="40"/>
        <v/>
      </c>
      <c r="J219" s="30" t="str">
        <f t="shared" si="40"/>
        <v/>
      </c>
      <c r="K219" s="30" t="str">
        <f t="shared" si="40"/>
        <v/>
      </c>
      <c r="L219" s="36" t="e">
        <f>SUM(E219:K219)/(COUNTA(E219:K219)-COUNTBLANK(E219:K219))</f>
        <v>#DIV/0!</v>
      </c>
      <c r="M219" s="28" t="s">
        <v>55</v>
      </c>
    </row>
    <row r="220" spans="2:13" ht="13.5" thickBot="1" x14ac:dyDescent="0.25">
      <c r="B220" s="26" t="s">
        <v>56</v>
      </c>
      <c r="C220" s="27" t="s">
        <v>22</v>
      </c>
      <c r="D220" s="31">
        <f t="shared" ref="D220:H220" si="41">IF(ISERROR(D219/D218),"",IF(ISBLANK(D219),"",D219/D218))</f>
        <v>0.71551724137931028</v>
      </c>
      <c r="E220" s="31" t="str">
        <f t="shared" si="41"/>
        <v/>
      </c>
      <c r="F220" s="31" t="str">
        <f t="shared" si="41"/>
        <v/>
      </c>
      <c r="G220" s="31" t="str">
        <f t="shared" si="41"/>
        <v/>
      </c>
      <c r="H220" s="31" t="str">
        <f t="shared" si="41"/>
        <v/>
      </c>
      <c r="I220" s="31" t="str">
        <f>IF(ISERROR(I219/I218),"",IF(ISBLANK(I219),"",I219/I218))</f>
        <v/>
      </c>
      <c r="J220" s="31" t="str">
        <f>IF(ISERROR(J219/J218),"",IF(ISBLANK(J219),"",J219/J218))</f>
        <v/>
      </c>
      <c r="K220" s="31" t="str">
        <f>IF(ISERROR(K219/K218),"",IF(ISBLANK(K219),"",K219/K218))</f>
        <v/>
      </c>
      <c r="L220" s="38" t="e">
        <f>SUM(E220:K220)/(COUNTA(E220:K220)-COUNTBLANK(E220:K220))</f>
        <v>#DIV/0!</v>
      </c>
      <c r="M220" s="29" t="s">
        <v>56</v>
      </c>
    </row>
    <row r="222" spans="2:13" ht="13.5" thickBot="1" x14ac:dyDescent="0.25"/>
    <row r="223" spans="2:13" x14ac:dyDescent="0.2">
      <c r="B223" s="18" t="s">
        <v>31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0"/>
    </row>
    <row r="224" spans="2:13" x14ac:dyDescent="0.2">
      <c r="B224" s="21"/>
      <c r="D224" s="60" t="s">
        <v>106</v>
      </c>
      <c r="E224" s="43" t="s">
        <v>107</v>
      </c>
      <c r="F224" s="43" t="s">
        <v>108</v>
      </c>
      <c r="G224" s="43" t="s">
        <v>109</v>
      </c>
      <c r="H224" s="43" t="s">
        <v>110</v>
      </c>
      <c r="I224" s="43" t="s">
        <v>111</v>
      </c>
      <c r="J224" s="43" t="s">
        <v>112</v>
      </c>
      <c r="K224" s="43" t="s">
        <v>113</v>
      </c>
      <c r="L224" s="5" t="s">
        <v>57</v>
      </c>
      <c r="M224" s="22"/>
    </row>
    <row r="225" spans="2:13" x14ac:dyDescent="0.2">
      <c r="B225" s="23" t="s">
        <v>61</v>
      </c>
      <c r="D225" s="44">
        <v>44651</v>
      </c>
      <c r="E225" s="75"/>
      <c r="F225" s="75"/>
      <c r="G225" s="75"/>
      <c r="H225" s="75"/>
      <c r="I225" s="75"/>
      <c r="J225" s="75"/>
      <c r="K225" s="75"/>
      <c r="L225" s="5"/>
      <c r="M225" s="22"/>
    </row>
    <row r="226" spans="2:13" x14ac:dyDescent="0.2">
      <c r="B226" s="23" t="s">
        <v>114</v>
      </c>
      <c r="C226" t="s">
        <v>0</v>
      </c>
      <c r="D226" s="2">
        <v>0.85416666666666663</v>
      </c>
      <c r="E226" s="35"/>
      <c r="F226" s="35"/>
      <c r="G226" s="35"/>
      <c r="H226" s="35"/>
      <c r="I226" s="35"/>
      <c r="J226" s="35"/>
      <c r="K226" s="35"/>
      <c r="L226" s="36" t="e">
        <f>TEXT(IF(L244&lt;0, 24+L244,L244)/24,"h:mm")</f>
        <v>#DIV/0!</v>
      </c>
      <c r="M226" s="28" t="s">
        <v>34</v>
      </c>
    </row>
    <row r="227" spans="2:13" x14ac:dyDescent="0.2">
      <c r="B227" s="23" t="s">
        <v>115</v>
      </c>
      <c r="C227" t="s">
        <v>1</v>
      </c>
      <c r="D227" s="2">
        <v>0.89583333333333337</v>
      </c>
      <c r="E227" s="35"/>
      <c r="F227" s="35"/>
      <c r="G227" s="35"/>
      <c r="H227" s="35"/>
      <c r="I227" s="35"/>
      <c r="J227" s="35"/>
      <c r="K227" s="35"/>
      <c r="L227" s="36" t="e">
        <f>TEXT(IF(L245&lt;0, 24+L245,L245)/24,"h:mm")</f>
        <v>#DIV/0!</v>
      </c>
      <c r="M227" s="28" t="s">
        <v>35</v>
      </c>
    </row>
    <row r="228" spans="2:13" ht="25.5" x14ac:dyDescent="0.2">
      <c r="B228" s="23" t="s">
        <v>51</v>
      </c>
      <c r="C228" t="s">
        <v>12</v>
      </c>
      <c r="D228" s="3">
        <v>55</v>
      </c>
      <c r="E228" s="39"/>
      <c r="F228" s="39"/>
      <c r="G228" s="39"/>
      <c r="H228" s="39"/>
      <c r="I228" s="39"/>
      <c r="J228" s="39"/>
      <c r="K228" s="39"/>
      <c r="L228" s="36" t="e">
        <f>AVERAGE(E228:K228)</f>
        <v>#DIV/0!</v>
      </c>
      <c r="M228" s="28" t="s">
        <v>58</v>
      </c>
    </row>
    <row r="229" spans="2:13" x14ac:dyDescent="0.2">
      <c r="B229" s="23" t="s">
        <v>76</v>
      </c>
      <c r="C229" t="s">
        <v>77</v>
      </c>
      <c r="D229" s="3">
        <v>3</v>
      </c>
      <c r="E229" s="39"/>
      <c r="F229" s="39"/>
      <c r="G229" s="39"/>
      <c r="H229" s="39"/>
      <c r="I229" s="39"/>
      <c r="J229" s="39"/>
      <c r="K229" s="39"/>
      <c r="L229" s="47" t="e">
        <f>AVERAGE(E229:K229)</f>
        <v>#DIV/0!</v>
      </c>
      <c r="M229" s="28" t="s">
        <v>76</v>
      </c>
    </row>
    <row r="230" spans="2:13" ht="25.5" x14ac:dyDescent="0.2">
      <c r="B230" s="23" t="s">
        <v>75</v>
      </c>
      <c r="C230" t="s">
        <v>2</v>
      </c>
      <c r="D230" s="3">
        <v>70</v>
      </c>
      <c r="E230" s="39"/>
      <c r="F230" s="39"/>
      <c r="G230" s="39"/>
      <c r="H230" s="39"/>
      <c r="I230" s="39"/>
      <c r="J230" s="39"/>
      <c r="K230" s="39"/>
      <c r="L230" s="36" t="e">
        <f>SUM(E230:K230)/COUNTA(E230:K230)</f>
        <v>#DIV/0!</v>
      </c>
      <c r="M230" s="28" t="s">
        <v>59</v>
      </c>
    </row>
    <row r="231" spans="2:13" x14ac:dyDescent="0.2">
      <c r="B231" s="23" t="s">
        <v>52</v>
      </c>
      <c r="C231" t="s">
        <v>36</v>
      </c>
      <c r="D231" s="2">
        <v>0.27083333333333331</v>
      </c>
      <c r="E231" s="40"/>
      <c r="F231" s="40"/>
      <c r="G231" s="35"/>
      <c r="H231" s="35"/>
      <c r="I231" s="35"/>
      <c r="J231" s="35"/>
      <c r="K231" s="35"/>
      <c r="L231" s="37" t="e">
        <f>TEXT(L246/24,"h:mm")</f>
        <v>#DIV/0!</v>
      </c>
      <c r="M231" s="28" t="s">
        <v>50</v>
      </c>
    </row>
    <row r="232" spans="2:13" x14ac:dyDescent="0.2">
      <c r="B232" s="23" t="s">
        <v>53</v>
      </c>
      <c r="C232" t="s">
        <v>37</v>
      </c>
      <c r="D232" s="2">
        <v>0.2986111111111111</v>
      </c>
      <c r="E232" s="35"/>
      <c r="F232" s="35"/>
      <c r="G232" s="35"/>
      <c r="H232" s="35"/>
      <c r="I232" s="35"/>
      <c r="J232" s="35"/>
      <c r="K232" s="35"/>
      <c r="L232" s="37" t="e">
        <f>TEXT(L247/24,"h:mm")</f>
        <v>#DIV/0!</v>
      </c>
      <c r="M232" s="28" t="s">
        <v>60</v>
      </c>
    </row>
    <row r="233" spans="2:13" ht="25.5" x14ac:dyDescent="0.2">
      <c r="B233" s="23" t="s">
        <v>116</v>
      </c>
      <c r="C233" t="s">
        <v>69</v>
      </c>
      <c r="D233" s="4">
        <v>3</v>
      </c>
      <c r="E233" s="46"/>
      <c r="F233" s="46"/>
      <c r="G233" s="46"/>
      <c r="H233" s="46"/>
      <c r="I233" s="46"/>
      <c r="J233" s="46"/>
      <c r="K233" s="46"/>
      <c r="L233" s="47" t="e">
        <f>AVERAGE(E233:K233)</f>
        <v>#DIV/0!</v>
      </c>
      <c r="M233" s="28" t="s">
        <v>73</v>
      </c>
    </row>
    <row r="234" spans="2:13" x14ac:dyDescent="0.2">
      <c r="B234" s="23" t="s">
        <v>118</v>
      </c>
      <c r="C234" t="s">
        <v>70</v>
      </c>
      <c r="D234" s="4">
        <v>45</v>
      </c>
      <c r="E234" s="46"/>
      <c r="F234" s="46"/>
      <c r="G234" s="46"/>
      <c r="H234" s="46"/>
      <c r="I234" s="46"/>
      <c r="J234" s="46"/>
      <c r="K234" s="46"/>
      <c r="L234" s="47" t="e">
        <f>AVERAGE(E234:K234)</f>
        <v>#DIV/0!</v>
      </c>
      <c r="M234" s="28" t="s">
        <v>74</v>
      </c>
    </row>
    <row r="235" spans="2:13" x14ac:dyDescent="0.2">
      <c r="B235" s="23" t="s">
        <v>78</v>
      </c>
      <c r="C235" s="33" t="s">
        <v>99</v>
      </c>
      <c r="D235" s="4">
        <v>2</v>
      </c>
      <c r="E235" s="46"/>
      <c r="F235" s="46"/>
      <c r="G235" s="46"/>
      <c r="H235" s="46"/>
      <c r="I235" s="46"/>
      <c r="J235" s="46"/>
      <c r="K235" s="46"/>
      <c r="L235" s="47" t="e">
        <f>AVERAGE(E235:K235)</f>
        <v>#DIV/0!</v>
      </c>
      <c r="M235" s="28" t="s">
        <v>90</v>
      </c>
    </row>
    <row r="236" spans="2:13" ht="51.75" thickBot="1" x14ac:dyDescent="0.25">
      <c r="B236" s="23" t="s">
        <v>92</v>
      </c>
      <c r="C236" s="33" t="s">
        <v>100</v>
      </c>
      <c r="D236" s="4">
        <v>4</v>
      </c>
      <c r="E236" s="46"/>
      <c r="F236" s="46"/>
      <c r="G236" s="46"/>
      <c r="H236" s="46"/>
      <c r="I236" s="46"/>
      <c r="J236" s="46"/>
      <c r="K236" s="46"/>
      <c r="L236" s="47" t="e">
        <f>AVERAGE(E236:K236)</f>
        <v>#DIV/0!</v>
      </c>
      <c r="M236" s="28" t="s">
        <v>91</v>
      </c>
    </row>
    <row r="237" spans="2:13" x14ac:dyDescent="0.2">
      <c r="B237" s="61" t="s">
        <v>83</v>
      </c>
      <c r="C237" s="19" t="s">
        <v>93</v>
      </c>
      <c r="D237" s="62">
        <v>65</v>
      </c>
      <c r="E237" s="63"/>
      <c r="F237" s="63"/>
      <c r="G237" s="63"/>
      <c r="H237" s="63"/>
      <c r="I237" s="63"/>
      <c r="J237" s="63"/>
      <c r="K237" s="63"/>
      <c r="L237" s="64" t="e">
        <f t="shared" ref="L237:L242" si="42">AVERAGE(E237:K237)</f>
        <v>#DIV/0!</v>
      </c>
      <c r="M237" s="65" t="s">
        <v>84</v>
      </c>
    </row>
    <row r="238" spans="2:13" x14ac:dyDescent="0.2">
      <c r="B238" s="23" t="s">
        <v>82</v>
      </c>
      <c r="C238" s="33" t="s">
        <v>94</v>
      </c>
      <c r="D238" s="4">
        <v>50</v>
      </c>
      <c r="E238" s="46"/>
      <c r="F238" s="46"/>
      <c r="G238" s="46"/>
      <c r="H238" s="46"/>
      <c r="I238" s="46"/>
      <c r="J238" s="46"/>
      <c r="K238" s="46"/>
      <c r="L238" s="47" t="e">
        <f t="shared" si="42"/>
        <v>#DIV/0!</v>
      </c>
      <c r="M238" s="28" t="s">
        <v>85</v>
      </c>
    </row>
    <row r="239" spans="2:13" x14ac:dyDescent="0.2">
      <c r="B239" s="23" t="s">
        <v>81</v>
      </c>
      <c r="C239" s="33" t="s">
        <v>95</v>
      </c>
      <c r="D239" s="4">
        <v>65</v>
      </c>
      <c r="E239" s="46"/>
      <c r="F239" s="46"/>
      <c r="G239" s="46"/>
      <c r="H239" s="46"/>
      <c r="I239" s="46"/>
      <c r="J239" s="46"/>
      <c r="K239" s="46"/>
      <c r="L239" s="47" t="e">
        <f t="shared" si="42"/>
        <v>#DIV/0!</v>
      </c>
      <c r="M239" s="28" t="s">
        <v>86</v>
      </c>
    </row>
    <row r="240" spans="2:13" x14ac:dyDescent="0.2">
      <c r="B240" s="23" t="s">
        <v>80</v>
      </c>
      <c r="C240" s="33" t="s">
        <v>96</v>
      </c>
      <c r="D240" s="4">
        <v>50</v>
      </c>
      <c r="E240" s="46"/>
      <c r="F240" s="46"/>
      <c r="G240" s="46"/>
      <c r="H240" s="46"/>
      <c r="I240" s="46"/>
      <c r="J240" s="46"/>
      <c r="K240" s="46"/>
      <c r="L240" s="47" t="e">
        <f t="shared" si="42"/>
        <v>#DIV/0!</v>
      </c>
      <c r="M240" s="28" t="s">
        <v>87</v>
      </c>
    </row>
    <row r="241" spans="2:13" x14ac:dyDescent="0.2">
      <c r="B241" s="23" t="s">
        <v>79</v>
      </c>
      <c r="C241" s="33" t="s">
        <v>97</v>
      </c>
      <c r="D241" s="4">
        <v>1</v>
      </c>
      <c r="E241" s="46"/>
      <c r="F241" s="46"/>
      <c r="G241" s="46"/>
      <c r="H241" s="46"/>
      <c r="I241" s="46"/>
      <c r="J241" s="46"/>
      <c r="K241" s="46"/>
      <c r="L241" s="47" t="e">
        <f t="shared" si="42"/>
        <v>#DIV/0!</v>
      </c>
      <c r="M241" s="28" t="s">
        <v>88</v>
      </c>
    </row>
    <row r="242" spans="2:13" ht="13.5" thickBot="1" x14ac:dyDescent="0.25">
      <c r="B242" s="66" t="s">
        <v>117</v>
      </c>
      <c r="C242" s="67" t="s">
        <v>98</v>
      </c>
      <c r="D242" s="68">
        <v>15</v>
      </c>
      <c r="E242" s="69"/>
      <c r="F242" s="69"/>
      <c r="G242" s="69"/>
      <c r="H242" s="69"/>
      <c r="I242" s="69"/>
      <c r="J242" s="69"/>
      <c r="K242" s="69"/>
      <c r="L242" s="70" t="e">
        <f t="shared" si="42"/>
        <v>#DIV/0!</v>
      </c>
      <c r="M242" s="29" t="s">
        <v>89</v>
      </c>
    </row>
    <row r="243" spans="2:13" ht="38.25" x14ac:dyDescent="0.2">
      <c r="B243" s="23" t="s">
        <v>71</v>
      </c>
      <c r="C243" t="s">
        <v>72</v>
      </c>
      <c r="D243" s="59" t="s">
        <v>105</v>
      </c>
      <c r="E243" s="48"/>
      <c r="F243" s="48"/>
      <c r="G243" s="48"/>
      <c r="H243" s="48"/>
      <c r="I243" s="48"/>
      <c r="J243" s="48"/>
      <c r="K243" s="48"/>
      <c r="L243" s="47"/>
      <c r="M243" s="28" t="s">
        <v>71</v>
      </c>
    </row>
    <row r="244" spans="2:13" hidden="1" x14ac:dyDescent="0.2">
      <c r="B244" s="24"/>
      <c r="C244" t="s">
        <v>18</v>
      </c>
      <c r="D244" s="17">
        <f t="shared" ref="D244:K245" si="43">IF(ISBLANK(D226),"",IF(HOUR(D226)&gt;12,HOUR(D226)+(MINUTE(D226)/60)-24,HOUR(D226)+(MINUTE(D226)/60)))</f>
        <v>-3.5</v>
      </c>
      <c r="E244" s="17" t="str">
        <f t="shared" si="43"/>
        <v/>
      </c>
      <c r="F244" s="17" t="str">
        <f t="shared" si="43"/>
        <v/>
      </c>
      <c r="G244" s="17" t="str">
        <f t="shared" si="43"/>
        <v/>
      </c>
      <c r="H244" s="17" t="str">
        <f t="shared" si="43"/>
        <v/>
      </c>
      <c r="I244" s="17" t="str">
        <f t="shared" si="43"/>
        <v/>
      </c>
      <c r="J244" s="17" t="str">
        <f t="shared" si="43"/>
        <v/>
      </c>
      <c r="K244" s="17" t="str">
        <f t="shared" si="43"/>
        <v/>
      </c>
      <c r="L244" s="30" t="e">
        <f>AVERAGE(E244:K244)</f>
        <v>#DIV/0!</v>
      </c>
      <c r="M244" s="22"/>
    </row>
    <row r="245" spans="2:13" hidden="1" x14ac:dyDescent="0.2">
      <c r="B245" s="24"/>
      <c r="C245" t="s">
        <v>19</v>
      </c>
      <c r="D245" s="17">
        <f t="shared" si="43"/>
        <v>-2.5</v>
      </c>
      <c r="E245" s="17" t="str">
        <f t="shared" si="43"/>
        <v/>
      </c>
      <c r="F245" s="17" t="str">
        <f t="shared" si="43"/>
        <v/>
      </c>
      <c r="G245" s="17" t="str">
        <f t="shared" si="43"/>
        <v/>
      </c>
      <c r="H245" s="17" t="str">
        <f t="shared" si="43"/>
        <v/>
      </c>
      <c r="I245" s="17" t="str">
        <f t="shared" si="43"/>
        <v/>
      </c>
      <c r="J245" s="17" t="str">
        <f t="shared" si="43"/>
        <v/>
      </c>
      <c r="K245" s="17" t="str">
        <f t="shared" si="43"/>
        <v/>
      </c>
      <c r="L245" s="30" t="e">
        <f>AVERAGE(E245:K245)</f>
        <v>#DIV/0!</v>
      </c>
      <c r="M245" s="22"/>
    </row>
    <row r="246" spans="2:13" hidden="1" x14ac:dyDescent="0.2">
      <c r="B246" s="24"/>
      <c r="C246" t="s">
        <v>20</v>
      </c>
      <c r="D246" s="17">
        <f t="shared" ref="D246:K247" si="44">IF(ISBLANK(D231),"",HOUR(D231)+(MINUTE(D231)/60))</f>
        <v>6.5</v>
      </c>
      <c r="E246" s="17" t="str">
        <f t="shared" si="44"/>
        <v/>
      </c>
      <c r="F246" s="17" t="str">
        <f t="shared" si="44"/>
        <v/>
      </c>
      <c r="G246" s="17" t="str">
        <f t="shared" si="44"/>
        <v/>
      </c>
      <c r="H246" s="17" t="str">
        <f t="shared" si="44"/>
        <v/>
      </c>
      <c r="I246" s="17" t="str">
        <f t="shared" si="44"/>
        <v/>
      </c>
      <c r="J246" s="17" t="str">
        <f t="shared" si="44"/>
        <v/>
      </c>
      <c r="K246" s="17" t="str">
        <f t="shared" si="44"/>
        <v/>
      </c>
      <c r="L246" s="30" t="e">
        <f>AVERAGE(E246:K246)</f>
        <v>#DIV/0!</v>
      </c>
      <c r="M246" s="22"/>
    </row>
    <row r="247" spans="2:13" hidden="1" x14ac:dyDescent="0.2">
      <c r="B247" s="24"/>
      <c r="C247" t="s">
        <v>21</v>
      </c>
      <c r="D247" s="17">
        <f t="shared" si="44"/>
        <v>7.166666666666667</v>
      </c>
      <c r="E247" s="17" t="str">
        <f t="shared" si="44"/>
        <v/>
      </c>
      <c r="F247" s="17" t="str">
        <f t="shared" si="44"/>
        <v/>
      </c>
      <c r="G247" s="17" t="str">
        <f t="shared" si="44"/>
        <v/>
      </c>
      <c r="H247" s="17" t="str">
        <f t="shared" si="44"/>
        <v/>
      </c>
      <c r="I247" s="17" t="str">
        <f t="shared" si="44"/>
        <v/>
      </c>
      <c r="J247" s="17" t="str">
        <f t="shared" si="44"/>
        <v/>
      </c>
      <c r="K247" s="17" t="str">
        <f t="shared" si="44"/>
        <v/>
      </c>
      <c r="L247" s="30" t="e">
        <f>AVERAGE(E247:K247)</f>
        <v>#DIV/0!</v>
      </c>
      <c r="M247" s="22"/>
    </row>
    <row r="248" spans="2:13" hidden="1" x14ac:dyDescent="0.2">
      <c r="B248" s="24"/>
      <c r="E248" s="1"/>
      <c r="F248" s="1"/>
      <c r="G248" s="1"/>
      <c r="H248" s="1"/>
      <c r="I248" s="1"/>
      <c r="J248" s="1"/>
      <c r="K248" s="1"/>
      <c r="L248" s="32"/>
      <c r="M248" s="22"/>
    </row>
    <row r="249" spans="2:13" x14ac:dyDescent="0.2">
      <c r="B249" s="25" t="s">
        <v>54</v>
      </c>
      <c r="C249" s="12" t="s">
        <v>3</v>
      </c>
      <c r="D249" s="30">
        <f t="shared" ref="D249:K249" si="45">IF(ISBLANK(D227),"", IF(ISBLANK(D232),"",24*IF(D227&gt;D232,D232+1-D227,D232-D227)))</f>
        <v>9.6666666666666679</v>
      </c>
      <c r="E249" s="30" t="str">
        <f t="shared" si="45"/>
        <v/>
      </c>
      <c r="F249" s="30" t="str">
        <f t="shared" si="45"/>
        <v/>
      </c>
      <c r="G249" s="30" t="str">
        <f t="shared" si="45"/>
        <v/>
      </c>
      <c r="H249" s="30" t="str">
        <f t="shared" si="45"/>
        <v/>
      </c>
      <c r="I249" s="30" t="str">
        <f t="shared" si="45"/>
        <v/>
      </c>
      <c r="J249" s="30" t="str">
        <f t="shared" si="45"/>
        <v/>
      </c>
      <c r="K249" s="30" t="str">
        <f t="shared" si="45"/>
        <v/>
      </c>
      <c r="L249" s="36" t="e">
        <f>SUM(E249:K249)/(COUNTA(E249:K249)-COUNTBLANK(E249:K249))</f>
        <v>#DIV/0!</v>
      </c>
      <c r="M249" s="28" t="s">
        <v>54</v>
      </c>
    </row>
    <row r="250" spans="2:13" x14ac:dyDescent="0.2">
      <c r="B250" s="25" t="s">
        <v>55</v>
      </c>
      <c r="C250" s="12" t="s">
        <v>4</v>
      </c>
      <c r="D250" s="30">
        <f t="shared" ref="D250:K250" si="46">IF(ISBLANK(D249),"",(IF(ISBLANK(D228),"",IF(ISBLANK(D230),"",D249-((D228+D230)/60)-(D247-D246)))))</f>
        <v>6.916666666666667</v>
      </c>
      <c r="E250" s="30" t="str">
        <f t="shared" si="46"/>
        <v/>
      </c>
      <c r="F250" s="30" t="str">
        <f t="shared" si="46"/>
        <v/>
      </c>
      <c r="G250" s="30" t="str">
        <f t="shared" si="46"/>
        <v/>
      </c>
      <c r="H250" s="30" t="str">
        <f t="shared" si="46"/>
        <v/>
      </c>
      <c r="I250" s="30" t="str">
        <f t="shared" si="46"/>
        <v/>
      </c>
      <c r="J250" s="30" t="str">
        <f t="shared" si="46"/>
        <v/>
      </c>
      <c r="K250" s="30" t="str">
        <f t="shared" si="46"/>
        <v/>
      </c>
      <c r="L250" s="36" t="e">
        <f>SUM(E250:K250)/(COUNTA(E250:K250)-COUNTBLANK(E250:K250))</f>
        <v>#DIV/0!</v>
      </c>
      <c r="M250" s="28" t="s">
        <v>55</v>
      </c>
    </row>
    <row r="251" spans="2:13" ht="13.5" thickBot="1" x14ac:dyDescent="0.25">
      <c r="B251" s="26" t="s">
        <v>56</v>
      </c>
      <c r="C251" s="27" t="s">
        <v>22</v>
      </c>
      <c r="D251" s="31">
        <f t="shared" ref="D251:H251" si="47">IF(ISERROR(D250/D249),"",IF(ISBLANK(D250),"",D250/D249))</f>
        <v>0.71551724137931028</v>
      </c>
      <c r="E251" s="31" t="str">
        <f t="shared" si="47"/>
        <v/>
      </c>
      <c r="F251" s="31" t="str">
        <f t="shared" si="47"/>
        <v/>
      </c>
      <c r="G251" s="31" t="str">
        <f t="shared" si="47"/>
        <v/>
      </c>
      <c r="H251" s="31" t="str">
        <f t="shared" si="47"/>
        <v/>
      </c>
      <c r="I251" s="31" t="str">
        <f>IF(ISERROR(I250/I249),"",IF(ISBLANK(I250),"",I250/I249))</f>
        <v/>
      </c>
      <c r="J251" s="31" t="str">
        <f>IF(ISERROR(J250/J249),"",IF(ISBLANK(J250),"",J250/J249))</f>
        <v/>
      </c>
      <c r="K251" s="31" t="str">
        <f>IF(ISERROR(K250/K249),"",IF(ISBLANK(K250),"",K250/K249))</f>
        <v/>
      </c>
      <c r="L251" s="38" t="e">
        <f>SUM(E251:K251)/(COUNTA(E251:K251)-COUNTBLANK(E251:K251))</f>
        <v>#DIV/0!</v>
      </c>
      <c r="M251" s="29" t="s">
        <v>56</v>
      </c>
    </row>
    <row r="253" spans="2:13" ht="13.5" thickBot="1" x14ac:dyDescent="0.25"/>
    <row r="254" spans="2:13" x14ac:dyDescent="0.2">
      <c r="B254" s="18" t="s">
        <v>32</v>
      </c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20"/>
    </row>
    <row r="255" spans="2:13" x14ac:dyDescent="0.2">
      <c r="B255" s="21"/>
      <c r="D255" s="60" t="s">
        <v>106</v>
      </c>
      <c r="E255" s="43" t="s">
        <v>107</v>
      </c>
      <c r="F255" s="43" t="s">
        <v>108</v>
      </c>
      <c r="G255" s="43" t="s">
        <v>109</v>
      </c>
      <c r="H255" s="43" t="s">
        <v>110</v>
      </c>
      <c r="I255" s="43" t="s">
        <v>111</v>
      </c>
      <c r="J255" s="43" t="s">
        <v>112</v>
      </c>
      <c r="K255" s="43" t="s">
        <v>113</v>
      </c>
      <c r="L255" s="5" t="s">
        <v>57</v>
      </c>
      <c r="M255" s="22"/>
    </row>
    <row r="256" spans="2:13" x14ac:dyDescent="0.2">
      <c r="B256" s="23" t="s">
        <v>61</v>
      </c>
      <c r="D256" s="44">
        <v>44651</v>
      </c>
      <c r="E256" s="75"/>
      <c r="F256" s="75"/>
      <c r="G256" s="75"/>
      <c r="H256" s="75"/>
      <c r="I256" s="75"/>
      <c r="J256" s="75"/>
      <c r="K256" s="75"/>
      <c r="M256" s="22"/>
    </row>
    <row r="257" spans="2:13" x14ac:dyDescent="0.2">
      <c r="B257" s="23" t="s">
        <v>114</v>
      </c>
      <c r="C257" t="s">
        <v>0</v>
      </c>
      <c r="D257" s="2">
        <v>0.85416666666666663</v>
      </c>
      <c r="E257" s="35"/>
      <c r="F257" s="35"/>
      <c r="G257" s="35"/>
      <c r="H257" s="35"/>
      <c r="I257" s="35"/>
      <c r="J257" s="35"/>
      <c r="K257" s="35"/>
      <c r="L257" s="36" t="e">
        <f>TEXT(IF(L275&lt;0, 24+L275,L275)/24,"h:mm")</f>
        <v>#DIV/0!</v>
      </c>
      <c r="M257" s="28" t="s">
        <v>34</v>
      </c>
    </row>
    <row r="258" spans="2:13" x14ac:dyDescent="0.2">
      <c r="B258" s="23" t="s">
        <v>115</v>
      </c>
      <c r="C258" t="s">
        <v>1</v>
      </c>
      <c r="D258" s="2">
        <v>0.89583333333333337</v>
      </c>
      <c r="E258" s="35"/>
      <c r="F258" s="35"/>
      <c r="G258" s="35"/>
      <c r="H258" s="35"/>
      <c r="I258" s="35"/>
      <c r="J258" s="35"/>
      <c r="K258" s="35"/>
      <c r="L258" s="36" t="e">
        <f>TEXT(IF(L276&lt;0, 24+L276,L276)/24,"h:mm")</f>
        <v>#DIV/0!</v>
      </c>
      <c r="M258" s="28" t="s">
        <v>35</v>
      </c>
    </row>
    <row r="259" spans="2:13" ht="25.5" x14ac:dyDescent="0.2">
      <c r="B259" s="23" t="s">
        <v>51</v>
      </c>
      <c r="C259" t="s">
        <v>12</v>
      </c>
      <c r="D259" s="3">
        <v>55</v>
      </c>
      <c r="E259" s="39"/>
      <c r="F259" s="39"/>
      <c r="G259" s="39"/>
      <c r="H259" s="39"/>
      <c r="I259" s="39"/>
      <c r="J259" s="39"/>
      <c r="K259" s="39"/>
      <c r="L259" s="36" t="e">
        <f>AVERAGE(E259:K259)</f>
        <v>#DIV/0!</v>
      </c>
      <c r="M259" s="28" t="s">
        <v>58</v>
      </c>
    </row>
    <row r="260" spans="2:13" x14ac:dyDescent="0.2">
      <c r="B260" s="23" t="s">
        <v>76</v>
      </c>
      <c r="C260" t="s">
        <v>77</v>
      </c>
      <c r="D260" s="3">
        <v>3</v>
      </c>
      <c r="E260" s="39"/>
      <c r="F260" s="39"/>
      <c r="G260" s="39"/>
      <c r="H260" s="39"/>
      <c r="I260" s="39"/>
      <c r="J260" s="39"/>
      <c r="K260" s="39"/>
      <c r="L260" s="47" t="e">
        <f>AVERAGE(E260:K260)</f>
        <v>#DIV/0!</v>
      </c>
      <c r="M260" s="28" t="s">
        <v>76</v>
      </c>
    </row>
    <row r="261" spans="2:13" ht="25.5" x14ac:dyDescent="0.2">
      <c r="B261" s="23" t="s">
        <v>75</v>
      </c>
      <c r="C261" t="s">
        <v>2</v>
      </c>
      <c r="D261" s="3">
        <v>70</v>
      </c>
      <c r="E261" s="39"/>
      <c r="F261" s="39"/>
      <c r="G261" s="39"/>
      <c r="H261" s="39"/>
      <c r="I261" s="39"/>
      <c r="J261" s="39"/>
      <c r="K261" s="39"/>
      <c r="L261" s="36" t="e">
        <f>SUM(E261:K261)/COUNTA(E261:K261)</f>
        <v>#DIV/0!</v>
      </c>
      <c r="M261" s="28" t="s">
        <v>59</v>
      </c>
    </row>
    <row r="262" spans="2:13" x14ac:dyDescent="0.2">
      <c r="B262" s="23" t="s">
        <v>52</v>
      </c>
      <c r="C262" t="s">
        <v>36</v>
      </c>
      <c r="D262" s="2">
        <v>0.27083333333333331</v>
      </c>
      <c r="E262" s="35"/>
      <c r="F262" s="35"/>
      <c r="G262" s="35"/>
      <c r="H262" s="35"/>
      <c r="I262" s="35"/>
      <c r="J262" s="35"/>
      <c r="K262" s="35"/>
      <c r="L262" s="37" t="e">
        <f>TEXT(L277/24,"h:mm")</f>
        <v>#DIV/0!</v>
      </c>
      <c r="M262" s="28" t="s">
        <v>50</v>
      </c>
    </row>
    <row r="263" spans="2:13" x14ac:dyDescent="0.2">
      <c r="B263" s="23" t="s">
        <v>53</v>
      </c>
      <c r="C263" t="s">
        <v>37</v>
      </c>
      <c r="D263" s="2">
        <v>0.2986111111111111</v>
      </c>
      <c r="E263" s="35"/>
      <c r="F263" s="35"/>
      <c r="G263" s="35"/>
      <c r="H263" s="35"/>
      <c r="I263" s="35"/>
      <c r="J263" s="35"/>
      <c r="K263" s="35"/>
      <c r="L263" s="37" t="e">
        <f>TEXT(L278/24,"h:mm")</f>
        <v>#DIV/0!</v>
      </c>
      <c r="M263" s="28" t="s">
        <v>60</v>
      </c>
    </row>
    <row r="264" spans="2:13" ht="25.5" x14ac:dyDescent="0.2">
      <c r="B264" s="23" t="s">
        <v>116</v>
      </c>
      <c r="C264" t="s">
        <v>69</v>
      </c>
      <c r="D264" s="4">
        <v>3</v>
      </c>
      <c r="E264" s="46"/>
      <c r="F264" s="46"/>
      <c r="G264" s="46"/>
      <c r="H264" s="46"/>
      <c r="I264" s="46"/>
      <c r="J264" s="46"/>
      <c r="K264" s="46"/>
      <c r="L264" s="47" t="e">
        <f>AVERAGE(E264:K264)</f>
        <v>#DIV/0!</v>
      </c>
      <c r="M264" s="28" t="s">
        <v>73</v>
      </c>
    </row>
    <row r="265" spans="2:13" x14ac:dyDescent="0.2">
      <c r="B265" s="23" t="s">
        <v>118</v>
      </c>
      <c r="C265" t="s">
        <v>70</v>
      </c>
      <c r="D265" s="4">
        <v>45</v>
      </c>
      <c r="E265" s="46"/>
      <c r="F265" s="46"/>
      <c r="G265" s="46"/>
      <c r="H265" s="46"/>
      <c r="I265" s="46"/>
      <c r="J265" s="46"/>
      <c r="K265" s="46"/>
      <c r="L265" s="47" t="e">
        <f>AVERAGE(E265:K265)</f>
        <v>#DIV/0!</v>
      </c>
      <c r="M265" s="28" t="s">
        <v>74</v>
      </c>
    </row>
    <row r="266" spans="2:13" x14ac:dyDescent="0.2">
      <c r="B266" s="23" t="s">
        <v>78</v>
      </c>
      <c r="C266" s="33" t="s">
        <v>99</v>
      </c>
      <c r="D266" s="4">
        <v>2</v>
      </c>
      <c r="E266" s="46"/>
      <c r="F266" s="46"/>
      <c r="G266" s="46"/>
      <c r="H266" s="46"/>
      <c r="I266" s="46"/>
      <c r="J266" s="46"/>
      <c r="K266" s="46"/>
      <c r="L266" s="47" t="e">
        <f>AVERAGE(E266:K266)</f>
        <v>#DIV/0!</v>
      </c>
      <c r="M266" s="28" t="s">
        <v>90</v>
      </c>
    </row>
    <row r="267" spans="2:13" ht="51.75" thickBot="1" x14ac:dyDescent="0.25">
      <c r="B267" s="23" t="s">
        <v>92</v>
      </c>
      <c r="C267" s="33" t="s">
        <v>100</v>
      </c>
      <c r="D267" s="4">
        <v>4</v>
      </c>
      <c r="E267" s="46"/>
      <c r="F267" s="46"/>
      <c r="G267" s="46"/>
      <c r="H267" s="46"/>
      <c r="I267" s="46"/>
      <c r="J267" s="46"/>
      <c r="K267" s="46"/>
      <c r="L267" s="47" t="e">
        <f>AVERAGE(E267:K267)</f>
        <v>#DIV/0!</v>
      </c>
      <c r="M267" s="28" t="s">
        <v>91</v>
      </c>
    </row>
    <row r="268" spans="2:13" x14ac:dyDescent="0.2">
      <c r="B268" s="61" t="s">
        <v>83</v>
      </c>
      <c r="C268" s="19" t="s">
        <v>93</v>
      </c>
      <c r="D268" s="62">
        <v>65</v>
      </c>
      <c r="E268" s="63"/>
      <c r="F268" s="63"/>
      <c r="G268" s="63"/>
      <c r="H268" s="63"/>
      <c r="I268" s="63"/>
      <c r="J268" s="63"/>
      <c r="K268" s="63"/>
      <c r="L268" s="64" t="e">
        <f t="shared" ref="L268:L273" si="48">AVERAGE(E268:K268)</f>
        <v>#DIV/0!</v>
      </c>
      <c r="M268" s="65" t="s">
        <v>84</v>
      </c>
    </row>
    <row r="269" spans="2:13" x14ac:dyDescent="0.2">
      <c r="B269" s="23" t="s">
        <v>82</v>
      </c>
      <c r="C269" s="33" t="s">
        <v>94</v>
      </c>
      <c r="D269" s="4">
        <v>50</v>
      </c>
      <c r="E269" s="46"/>
      <c r="F269" s="46"/>
      <c r="G269" s="46"/>
      <c r="H269" s="46"/>
      <c r="I269" s="46"/>
      <c r="J269" s="46"/>
      <c r="K269" s="46"/>
      <c r="L269" s="47" t="e">
        <f t="shared" si="48"/>
        <v>#DIV/0!</v>
      </c>
      <c r="M269" s="28" t="s">
        <v>85</v>
      </c>
    </row>
    <row r="270" spans="2:13" x14ac:dyDescent="0.2">
      <c r="B270" s="23" t="s">
        <v>81</v>
      </c>
      <c r="C270" s="33" t="s">
        <v>95</v>
      </c>
      <c r="D270" s="4">
        <v>65</v>
      </c>
      <c r="E270" s="46"/>
      <c r="F270" s="46"/>
      <c r="G270" s="46"/>
      <c r="H270" s="46"/>
      <c r="I270" s="46"/>
      <c r="J270" s="46"/>
      <c r="K270" s="46"/>
      <c r="L270" s="47" t="e">
        <f t="shared" si="48"/>
        <v>#DIV/0!</v>
      </c>
      <c r="M270" s="28" t="s">
        <v>86</v>
      </c>
    </row>
    <row r="271" spans="2:13" x14ac:dyDescent="0.2">
      <c r="B271" s="23" t="s">
        <v>80</v>
      </c>
      <c r="C271" s="33" t="s">
        <v>96</v>
      </c>
      <c r="D271" s="4">
        <v>50</v>
      </c>
      <c r="E271" s="46"/>
      <c r="F271" s="46"/>
      <c r="G271" s="46"/>
      <c r="H271" s="46"/>
      <c r="I271" s="46"/>
      <c r="J271" s="46"/>
      <c r="K271" s="46"/>
      <c r="L271" s="47" t="e">
        <f t="shared" si="48"/>
        <v>#DIV/0!</v>
      </c>
      <c r="M271" s="28" t="s">
        <v>87</v>
      </c>
    </row>
    <row r="272" spans="2:13" x14ac:dyDescent="0.2">
      <c r="B272" s="23" t="s">
        <v>79</v>
      </c>
      <c r="C272" s="33" t="s">
        <v>97</v>
      </c>
      <c r="D272" s="4">
        <v>1</v>
      </c>
      <c r="E272" s="46"/>
      <c r="F272" s="46"/>
      <c r="G272" s="46"/>
      <c r="H272" s="46"/>
      <c r="I272" s="46"/>
      <c r="J272" s="46"/>
      <c r="K272" s="46"/>
      <c r="L272" s="47" t="e">
        <f t="shared" si="48"/>
        <v>#DIV/0!</v>
      </c>
      <c r="M272" s="28" t="s">
        <v>88</v>
      </c>
    </row>
    <row r="273" spans="2:13" ht="13.5" thickBot="1" x14ac:dyDescent="0.25">
      <c r="B273" s="66" t="s">
        <v>117</v>
      </c>
      <c r="C273" s="67" t="s">
        <v>98</v>
      </c>
      <c r="D273" s="68">
        <v>15</v>
      </c>
      <c r="E273" s="69"/>
      <c r="F273" s="69"/>
      <c r="G273" s="69"/>
      <c r="H273" s="69"/>
      <c r="I273" s="69"/>
      <c r="J273" s="69"/>
      <c r="K273" s="69"/>
      <c r="L273" s="70" t="e">
        <f t="shared" si="48"/>
        <v>#DIV/0!</v>
      </c>
      <c r="M273" s="29" t="s">
        <v>89</v>
      </c>
    </row>
    <row r="274" spans="2:13" ht="38.25" x14ac:dyDescent="0.2">
      <c r="B274" s="23" t="s">
        <v>71</v>
      </c>
      <c r="C274" t="s">
        <v>72</v>
      </c>
      <c r="D274" s="59" t="s">
        <v>105</v>
      </c>
      <c r="E274" s="48"/>
      <c r="F274" s="48"/>
      <c r="G274" s="48"/>
      <c r="H274" s="48"/>
      <c r="I274" s="48"/>
      <c r="J274" s="48"/>
      <c r="K274" s="48"/>
      <c r="L274" s="47"/>
      <c r="M274" s="28" t="s">
        <v>71</v>
      </c>
    </row>
    <row r="275" spans="2:13" hidden="1" x14ac:dyDescent="0.2">
      <c r="B275" s="24"/>
      <c r="C275" t="s">
        <v>18</v>
      </c>
      <c r="D275" s="17">
        <f t="shared" ref="D275:K276" si="49">IF(ISBLANK(D257),"",IF(HOUR(D257)&gt;12,HOUR(D257)+(MINUTE(D257)/60)-24,HOUR(D257)+(MINUTE(D257)/60)))</f>
        <v>-3.5</v>
      </c>
      <c r="E275" s="17" t="str">
        <f t="shared" si="49"/>
        <v/>
      </c>
      <c r="F275" s="17" t="str">
        <f t="shared" si="49"/>
        <v/>
      </c>
      <c r="G275" s="17" t="str">
        <f t="shared" si="49"/>
        <v/>
      </c>
      <c r="H275" s="17" t="str">
        <f t="shared" si="49"/>
        <v/>
      </c>
      <c r="I275" s="17" t="str">
        <f t="shared" si="49"/>
        <v/>
      </c>
      <c r="J275" s="17" t="str">
        <f t="shared" si="49"/>
        <v/>
      </c>
      <c r="K275" s="17" t="str">
        <f t="shared" si="49"/>
        <v/>
      </c>
      <c r="L275" s="30" t="e">
        <f>AVERAGE(E275:K275)</f>
        <v>#DIV/0!</v>
      </c>
      <c r="M275" s="22"/>
    </row>
    <row r="276" spans="2:13" hidden="1" x14ac:dyDescent="0.2">
      <c r="B276" s="24"/>
      <c r="C276" t="s">
        <v>19</v>
      </c>
      <c r="D276" s="17">
        <f t="shared" si="49"/>
        <v>-2.5</v>
      </c>
      <c r="E276" s="17" t="str">
        <f t="shared" si="49"/>
        <v/>
      </c>
      <c r="F276" s="17" t="str">
        <f t="shared" si="49"/>
        <v/>
      </c>
      <c r="G276" s="17" t="str">
        <f t="shared" si="49"/>
        <v/>
      </c>
      <c r="H276" s="17" t="str">
        <f t="shared" si="49"/>
        <v/>
      </c>
      <c r="I276" s="17" t="str">
        <f t="shared" si="49"/>
        <v/>
      </c>
      <c r="J276" s="17" t="str">
        <f t="shared" si="49"/>
        <v/>
      </c>
      <c r="K276" s="17" t="str">
        <f t="shared" si="49"/>
        <v/>
      </c>
      <c r="L276" s="30" t="e">
        <f>AVERAGE(E276:K276)</f>
        <v>#DIV/0!</v>
      </c>
      <c r="M276" s="22"/>
    </row>
    <row r="277" spans="2:13" hidden="1" x14ac:dyDescent="0.2">
      <c r="B277" s="24"/>
      <c r="C277" t="s">
        <v>20</v>
      </c>
      <c r="D277" s="17">
        <f t="shared" ref="D277:K278" si="50">IF(ISBLANK(D262),"",HOUR(D262)+(MINUTE(D262)/60))</f>
        <v>6.5</v>
      </c>
      <c r="E277" s="17" t="str">
        <f t="shared" si="50"/>
        <v/>
      </c>
      <c r="F277" s="17" t="str">
        <f t="shared" si="50"/>
        <v/>
      </c>
      <c r="G277" s="17" t="str">
        <f t="shared" si="50"/>
        <v/>
      </c>
      <c r="H277" s="17" t="str">
        <f t="shared" si="50"/>
        <v/>
      </c>
      <c r="I277" s="17" t="str">
        <f t="shared" si="50"/>
        <v/>
      </c>
      <c r="J277" s="17" t="str">
        <f t="shared" si="50"/>
        <v/>
      </c>
      <c r="K277" s="17" t="str">
        <f t="shared" si="50"/>
        <v/>
      </c>
      <c r="L277" s="30" t="e">
        <f>AVERAGE(E277:K277)</f>
        <v>#DIV/0!</v>
      </c>
      <c r="M277" s="22"/>
    </row>
    <row r="278" spans="2:13" hidden="1" x14ac:dyDescent="0.2">
      <c r="B278" s="24"/>
      <c r="C278" t="s">
        <v>21</v>
      </c>
      <c r="D278" s="17">
        <f t="shared" si="50"/>
        <v>7.166666666666667</v>
      </c>
      <c r="E278" s="17" t="str">
        <f t="shared" si="50"/>
        <v/>
      </c>
      <c r="F278" s="17" t="str">
        <f t="shared" si="50"/>
        <v/>
      </c>
      <c r="G278" s="17" t="str">
        <f t="shared" si="50"/>
        <v/>
      </c>
      <c r="H278" s="17" t="str">
        <f t="shared" si="50"/>
        <v/>
      </c>
      <c r="I278" s="17" t="str">
        <f t="shared" si="50"/>
        <v/>
      </c>
      <c r="J278" s="17" t="str">
        <f t="shared" si="50"/>
        <v/>
      </c>
      <c r="K278" s="17" t="str">
        <f t="shared" si="50"/>
        <v/>
      </c>
      <c r="L278" s="30" t="e">
        <f>AVERAGE(E278:K278)</f>
        <v>#DIV/0!</v>
      </c>
      <c r="M278" s="22"/>
    </row>
    <row r="279" spans="2:13" hidden="1" x14ac:dyDescent="0.2">
      <c r="B279" s="24"/>
      <c r="E279" s="1"/>
      <c r="F279" s="1"/>
      <c r="G279" s="1"/>
      <c r="H279" s="1"/>
      <c r="I279" s="1"/>
      <c r="J279" s="1"/>
      <c r="K279" s="1"/>
      <c r="L279" s="32"/>
      <c r="M279" s="22"/>
    </row>
    <row r="280" spans="2:13" x14ac:dyDescent="0.2">
      <c r="B280" s="25" t="s">
        <v>54</v>
      </c>
      <c r="C280" s="12" t="s">
        <v>3</v>
      </c>
      <c r="D280" s="30">
        <f t="shared" ref="D280:K280" si="51">IF(ISBLANK(D258),"", IF(ISBLANK(D263),"",24*IF(D258&gt;D263,D263+1-D258,D263-D258)))</f>
        <v>9.6666666666666679</v>
      </c>
      <c r="E280" s="30" t="str">
        <f t="shared" si="51"/>
        <v/>
      </c>
      <c r="F280" s="30" t="str">
        <f t="shared" si="51"/>
        <v/>
      </c>
      <c r="G280" s="30" t="str">
        <f t="shared" si="51"/>
        <v/>
      </c>
      <c r="H280" s="30" t="str">
        <f t="shared" si="51"/>
        <v/>
      </c>
      <c r="I280" s="30" t="str">
        <f t="shared" si="51"/>
        <v/>
      </c>
      <c r="J280" s="30" t="str">
        <f t="shared" si="51"/>
        <v/>
      </c>
      <c r="K280" s="30" t="str">
        <f t="shared" si="51"/>
        <v/>
      </c>
      <c r="L280" s="36" t="e">
        <f>SUM(E280:K280)/(COUNTA(E280:K280)-COUNTBLANK(E280:K280))</f>
        <v>#DIV/0!</v>
      </c>
      <c r="M280" s="28" t="s">
        <v>54</v>
      </c>
    </row>
    <row r="281" spans="2:13" x14ac:dyDescent="0.2">
      <c r="B281" s="25" t="s">
        <v>55</v>
      </c>
      <c r="C281" s="12" t="s">
        <v>4</v>
      </c>
      <c r="D281" s="30">
        <f t="shared" ref="D281:K281" si="52">IF(ISBLANK(D280),"",(IF(ISBLANK(D259),"",IF(ISBLANK(D261),"",D280-((D259+D261)/60)-(D278-D277)))))</f>
        <v>6.916666666666667</v>
      </c>
      <c r="E281" s="30" t="str">
        <f t="shared" si="52"/>
        <v/>
      </c>
      <c r="F281" s="30" t="str">
        <f t="shared" si="52"/>
        <v/>
      </c>
      <c r="G281" s="30" t="str">
        <f t="shared" si="52"/>
        <v/>
      </c>
      <c r="H281" s="30" t="str">
        <f t="shared" si="52"/>
        <v/>
      </c>
      <c r="I281" s="30" t="str">
        <f t="shared" si="52"/>
        <v/>
      </c>
      <c r="J281" s="30" t="str">
        <f t="shared" si="52"/>
        <v/>
      </c>
      <c r="K281" s="30" t="str">
        <f t="shared" si="52"/>
        <v/>
      </c>
      <c r="L281" s="36" t="e">
        <f>SUM(E281:K281)/(COUNTA(E281:K281)-COUNTBLANK(E281:K281))</f>
        <v>#DIV/0!</v>
      </c>
      <c r="M281" s="28" t="s">
        <v>55</v>
      </c>
    </row>
    <row r="282" spans="2:13" ht="13.5" thickBot="1" x14ac:dyDescent="0.25">
      <c r="B282" s="26" t="s">
        <v>56</v>
      </c>
      <c r="C282" s="27" t="s">
        <v>22</v>
      </c>
      <c r="D282" s="31">
        <f t="shared" ref="D282:H282" si="53">IF(ISERROR(D281/D280),"",IF(ISBLANK(D281),"",D281/D280))</f>
        <v>0.71551724137931028</v>
      </c>
      <c r="E282" s="31" t="str">
        <f t="shared" si="53"/>
        <v/>
      </c>
      <c r="F282" s="31" t="str">
        <f t="shared" si="53"/>
        <v/>
      </c>
      <c r="G282" s="31" t="str">
        <f t="shared" si="53"/>
        <v/>
      </c>
      <c r="H282" s="31" t="str">
        <f t="shared" si="53"/>
        <v/>
      </c>
      <c r="I282" s="31" t="str">
        <f>IF(ISERROR(I281/I280),"",IF(ISBLANK(I281),"",I281/I280))</f>
        <v/>
      </c>
      <c r="J282" s="31" t="str">
        <f>IF(ISERROR(J281/J280),"",IF(ISBLANK(J281),"",J281/J280))</f>
        <v/>
      </c>
      <c r="K282" s="31" t="str">
        <f>IF(ISERROR(K281/K280),"",IF(ISBLANK(K281),"",K281/K280))</f>
        <v/>
      </c>
      <c r="L282" s="38" t="e">
        <f>SUM(E282:K282)/(COUNTA(E282:K282)-COUNTBLANK(E282:K282))</f>
        <v>#DIV/0!</v>
      </c>
      <c r="M282" s="29" t="s">
        <v>56</v>
      </c>
    </row>
    <row r="284" spans="2:13" ht="13.5" thickBot="1" x14ac:dyDescent="0.25"/>
    <row r="285" spans="2:13" x14ac:dyDescent="0.2">
      <c r="B285" s="18" t="s">
        <v>33</v>
      </c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0"/>
    </row>
    <row r="286" spans="2:13" x14ac:dyDescent="0.2">
      <c r="B286" s="21"/>
      <c r="D286" s="60" t="s">
        <v>106</v>
      </c>
      <c r="E286" s="43" t="s">
        <v>107</v>
      </c>
      <c r="F286" s="43" t="s">
        <v>108</v>
      </c>
      <c r="G286" s="43" t="s">
        <v>109</v>
      </c>
      <c r="H286" s="43" t="s">
        <v>110</v>
      </c>
      <c r="I286" s="43" t="s">
        <v>111</v>
      </c>
      <c r="J286" s="43" t="s">
        <v>112</v>
      </c>
      <c r="K286" s="43" t="s">
        <v>113</v>
      </c>
      <c r="L286" s="5" t="s">
        <v>57</v>
      </c>
      <c r="M286" s="22"/>
    </row>
    <row r="287" spans="2:13" x14ac:dyDescent="0.2">
      <c r="B287" s="23" t="s">
        <v>61</v>
      </c>
      <c r="D287" s="44">
        <v>44651</v>
      </c>
      <c r="E287" s="75"/>
      <c r="F287" s="75"/>
      <c r="G287" s="75"/>
      <c r="H287" s="75"/>
      <c r="I287" s="75"/>
      <c r="J287" s="75"/>
      <c r="K287" s="75"/>
      <c r="M287" s="22"/>
    </row>
    <row r="288" spans="2:13" x14ac:dyDescent="0.2">
      <c r="B288" s="23" t="s">
        <v>114</v>
      </c>
      <c r="C288" t="s">
        <v>0</v>
      </c>
      <c r="D288" s="2">
        <v>0.85416666666666663</v>
      </c>
      <c r="E288" s="35"/>
      <c r="F288" s="35"/>
      <c r="G288" s="35"/>
      <c r="H288" s="35"/>
      <c r="I288" s="35"/>
      <c r="J288" s="35"/>
      <c r="K288" s="35"/>
      <c r="L288" s="36" t="e">
        <f>TEXT(IF(L306&lt;0, 24+L306,L306)/24,"h:mm")</f>
        <v>#DIV/0!</v>
      </c>
      <c r="M288" s="28" t="s">
        <v>34</v>
      </c>
    </row>
    <row r="289" spans="2:13" x14ac:dyDescent="0.2">
      <c r="B289" s="23" t="s">
        <v>115</v>
      </c>
      <c r="C289" t="s">
        <v>1</v>
      </c>
      <c r="D289" s="2">
        <v>0.89583333333333337</v>
      </c>
      <c r="E289" s="35"/>
      <c r="F289" s="35"/>
      <c r="G289" s="35"/>
      <c r="H289" s="35"/>
      <c r="I289" s="35"/>
      <c r="J289" s="35"/>
      <c r="K289" s="35"/>
      <c r="L289" s="36" t="e">
        <f>TEXT(IF(L307&lt;0, 24+L307,L307)/24,"h:mm")</f>
        <v>#DIV/0!</v>
      </c>
      <c r="M289" s="28" t="s">
        <v>35</v>
      </c>
    </row>
    <row r="290" spans="2:13" ht="25.5" x14ac:dyDescent="0.2">
      <c r="B290" s="23" t="s">
        <v>51</v>
      </c>
      <c r="C290" t="s">
        <v>12</v>
      </c>
      <c r="D290" s="3">
        <v>55</v>
      </c>
      <c r="E290" s="39"/>
      <c r="F290" s="39"/>
      <c r="G290" s="39"/>
      <c r="H290" s="39"/>
      <c r="I290" s="39"/>
      <c r="J290" s="39"/>
      <c r="K290" s="39"/>
      <c r="L290" s="36" t="e">
        <f>AVERAGE(E290:K290)</f>
        <v>#DIV/0!</v>
      </c>
      <c r="M290" s="28" t="s">
        <v>58</v>
      </c>
    </row>
    <row r="291" spans="2:13" x14ac:dyDescent="0.2">
      <c r="B291" s="23" t="s">
        <v>76</v>
      </c>
      <c r="C291" t="s">
        <v>77</v>
      </c>
      <c r="D291" s="3">
        <v>3</v>
      </c>
      <c r="E291" s="39"/>
      <c r="F291" s="39"/>
      <c r="G291" s="39"/>
      <c r="H291" s="39"/>
      <c r="I291" s="39"/>
      <c r="J291" s="39"/>
      <c r="K291" s="39"/>
      <c r="L291" s="47" t="e">
        <f>AVERAGE(E291:K291)</f>
        <v>#DIV/0!</v>
      </c>
      <c r="M291" s="28" t="s">
        <v>76</v>
      </c>
    </row>
    <row r="292" spans="2:13" ht="25.5" x14ac:dyDescent="0.2">
      <c r="B292" s="23" t="s">
        <v>75</v>
      </c>
      <c r="C292" t="s">
        <v>2</v>
      </c>
      <c r="D292" s="3">
        <v>70</v>
      </c>
      <c r="E292" s="39"/>
      <c r="F292" s="39"/>
      <c r="G292" s="39"/>
      <c r="H292" s="39"/>
      <c r="I292" s="39"/>
      <c r="J292" s="39"/>
      <c r="K292" s="39"/>
      <c r="L292" s="36" t="e">
        <f>SUM(E292:K292)/COUNTA(E292:K292)</f>
        <v>#DIV/0!</v>
      </c>
      <c r="M292" s="28" t="s">
        <v>59</v>
      </c>
    </row>
    <row r="293" spans="2:13" x14ac:dyDescent="0.2">
      <c r="B293" s="23" t="s">
        <v>52</v>
      </c>
      <c r="C293" t="s">
        <v>36</v>
      </c>
      <c r="D293" s="2">
        <v>0.27083333333333331</v>
      </c>
      <c r="E293" s="40"/>
      <c r="F293" s="40"/>
      <c r="G293" s="35"/>
      <c r="H293" s="35"/>
      <c r="I293" s="35"/>
      <c r="J293" s="35"/>
      <c r="K293" s="35"/>
      <c r="L293" s="37" t="e">
        <f>TEXT(L308/24,"h:mm")</f>
        <v>#DIV/0!</v>
      </c>
      <c r="M293" s="28" t="s">
        <v>50</v>
      </c>
    </row>
    <row r="294" spans="2:13" x14ac:dyDescent="0.2">
      <c r="B294" s="23" t="s">
        <v>53</v>
      </c>
      <c r="C294" t="s">
        <v>37</v>
      </c>
      <c r="D294" s="2">
        <v>0.2986111111111111</v>
      </c>
      <c r="E294" s="35"/>
      <c r="F294" s="35"/>
      <c r="G294" s="35"/>
      <c r="H294" s="35"/>
      <c r="I294" s="35"/>
      <c r="J294" s="35"/>
      <c r="K294" s="35"/>
      <c r="L294" s="37" t="e">
        <f>TEXT(L309/24,"h:mm")</f>
        <v>#DIV/0!</v>
      </c>
      <c r="M294" s="28" t="s">
        <v>60</v>
      </c>
    </row>
    <row r="295" spans="2:13" ht="28.5" customHeight="1" x14ac:dyDescent="0.2">
      <c r="B295" s="23" t="s">
        <v>116</v>
      </c>
      <c r="C295" t="s">
        <v>69</v>
      </c>
      <c r="D295" s="4">
        <v>3</v>
      </c>
      <c r="E295" s="46"/>
      <c r="F295" s="46"/>
      <c r="G295" s="46"/>
      <c r="H295" s="46"/>
      <c r="I295" s="46"/>
      <c r="J295" s="46"/>
      <c r="K295" s="46"/>
      <c r="L295" s="47" t="e">
        <f>AVERAGE(E295:K295)</f>
        <v>#DIV/0!</v>
      </c>
      <c r="M295" s="28" t="s">
        <v>73</v>
      </c>
    </row>
    <row r="296" spans="2:13" x14ac:dyDescent="0.2">
      <c r="B296" s="23" t="s">
        <v>118</v>
      </c>
      <c r="C296" t="s">
        <v>70</v>
      </c>
      <c r="D296" s="4">
        <v>45</v>
      </c>
      <c r="E296" s="46"/>
      <c r="F296" s="46"/>
      <c r="G296" s="46"/>
      <c r="H296" s="46"/>
      <c r="I296" s="46"/>
      <c r="J296" s="46"/>
      <c r="K296" s="46"/>
      <c r="L296" s="47" t="e">
        <f>AVERAGE(E296:K296)</f>
        <v>#DIV/0!</v>
      </c>
      <c r="M296" s="28" t="s">
        <v>74</v>
      </c>
    </row>
    <row r="297" spans="2:13" x14ac:dyDescent="0.2">
      <c r="B297" s="23" t="s">
        <v>78</v>
      </c>
      <c r="C297" s="33" t="s">
        <v>99</v>
      </c>
      <c r="D297" s="4">
        <v>2</v>
      </c>
      <c r="E297" s="46"/>
      <c r="F297" s="46"/>
      <c r="G297" s="46"/>
      <c r="H297" s="46"/>
      <c r="I297" s="46"/>
      <c r="J297" s="46"/>
      <c r="K297" s="46"/>
      <c r="L297" s="47" t="e">
        <f>AVERAGE(E297:K297)</f>
        <v>#DIV/0!</v>
      </c>
      <c r="M297" s="28" t="s">
        <v>90</v>
      </c>
    </row>
    <row r="298" spans="2:13" ht="51.75" thickBot="1" x14ac:dyDescent="0.25">
      <c r="B298" s="23" t="s">
        <v>92</v>
      </c>
      <c r="C298" s="33" t="s">
        <v>100</v>
      </c>
      <c r="D298" s="4">
        <v>4</v>
      </c>
      <c r="E298" s="46"/>
      <c r="F298" s="46"/>
      <c r="G298" s="46"/>
      <c r="H298" s="46"/>
      <c r="I298" s="46"/>
      <c r="J298" s="46"/>
      <c r="K298" s="46"/>
      <c r="L298" s="47" t="e">
        <f>AVERAGE(E298:K298)</f>
        <v>#DIV/0!</v>
      </c>
      <c r="M298" s="28" t="s">
        <v>91</v>
      </c>
    </row>
    <row r="299" spans="2:13" x14ac:dyDescent="0.2">
      <c r="B299" s="61" t="s">
        <v>83</v>
      </c>
      <c r="C299" s="19" t="s">
        <v>93</v>
      </c>
      <c r="D299" s="62">
        <v>65</v>
      </c>
      <c r="E299" s="63"/>
      <c r="F299" s="63"/>
      <c r="G299" s="63"/>
      <c r="H299" s="63"/>
      <c r="I299" s="63"/>
      <c r="J299" s="63"/>
      <c r="K299" s="63"/>
      <c r="L299" s="64" t="e">
        <f t="shared" ref="L299:L304" si="54">AVERAGE(E299:K299)</f>
        <v>#DIV/0!</v>
      </c>
      <c r="M299" s="65" t="s">
        <v>84</v>
      </c>
    </row>
    <row r="300" spans="2:13" x14ac:dyDescent="0.2">
      <c r="B300" s="23" t="s">
        <v>82</v>
      </c>
      <c r="C300" s="33" t="s">
        <v>94</v>
      </c>
      <c r="D300" s="4">
        <v>50</v>
      </c>
      <c r="E300" s="46"/>
      <c r="F300" s="46"/>
      <c r="G300" s="46"/>
      <c r="H300" s="46"/>
      <c r="I300" s="46"/>
      <c r="J300" s="46"/>
      <c r="K300" s="46"/>
      <c r="L300" s="47" t="e">
        <f t="shared" si="54"/>
        <v>#DIV/0!</v>
      </c>
      <c r="M300" s="28" t="s">
        <v>85</v>
      </c>
    </row>
    <row r="301" spans="2:13" x14ac:dyDescent="0.2">
      <c r="B301" s="23" t="s">
        <v>81</v>
      </c>
      <c r="C301" s="33" t="s">
        <v>95</v>
      </c>
      <c r="D301" s="4">
        <v>65</v>
      </c>
      <c r="E301" s="46"/>
      <c r="F301" s="46"/>
      <c r="G301" s="46"/>
      <c r="H301" s="46"/>
      <c r="I301" s="46"/>
      <c r="J301" s="46"/>
      <c r="K301" s="46"/>
      <c r="L301" s="47" t="e">
        <f t="shared" si="54"/>
        <v>#DIV/0!</v>
      </c>
      <c r="M301" s="28" t="s">
        <v>86</v>
      </c>
    </row>
    <row r="302" spans="2:13" x14ac:dyDescent="0.2">
      <c r="B302" s="23" t="s">
        <v>80</v>
      </c>
      <c r="C302" s="33" t="s">
        <v>96</v>
      </c>
      <c r="D302" s="4">
        <v>50</v>
      </c>
      <c r="E302" s="46"/>
      <c r="F302" s="46"/>
      <c r="G302" s="46"/>
      <c r="H302" s="46"/>
      <c r="I302" s="46"/>
      <c r="J302" s="46"/>
      <c r="K302" s="46"/>
      <c r="L302" s="47" t="e">
        <f t="shared" si="54"/>
        <v>#DIV/0!</v>
      </c>
      <c r="M302" s="28" t="s">
        <v>87</v>
      </c>
    </row>
    <row r="303" spans="2:13" x14ac:dyDescent="0.2">
      <c r="B303" s="23" t="s">
        <v>79</v>
      </c>
      <c r="C303" s="33" t="s">
        <v>97</v>
      </c>
      <c r="D303" s="4">
        <v>1</v>
      </c>
      <c r="E303" s="46"/>
      <c r="F303" s="46"/>
      <c r="G303" s="46"/>
      <c r="H303" s="46"/>
      <c r="I303" s="46"/>
      <c r="J303" s="46"/>
      <c r="K303" s="46"/>
      <c r="L303" s="47" t="e">
        <f t="shared" si="54"/>
        <v>#DIV/0!</v>
      </c>
      <c r="M303" s="28" t="s">
        <v>88</v>
      </c>
    </row>
    <row r="304" spans="2:13" ht="13.5" thickBot="1" x14ac:dyDescent="0.25">
      <c r="B304" s="66" t="s">
        <v>117</v>
      </c>
      <c r="C304" s="67" t="s">
        <v>98</v>
      </c>
      <c r="D304" s="68">
        <v>15</v>
      </c>
      <c r="E304" s="69"/>
      <c r="F304" s="69"/>
      <c r="G304" s="69"/>
      <c r="H304" s="69"/>
      <c r="I304" s="69"/>
      <c r="J304" s="69"/>
      <c r="K304" s="69"/>
      <c r="L304" s="70" t="e">
        <f t="shared" si="54"/>
        <v>#DIV/0!</v>
      </c>
      <c r="M304" s="29" t="s">
        <v>89</v>
      </c>
    </row>
    <row r="305" spans="2:13" ht="38.25" x14ac:dyDescent="0.2">
      <c r="B305" s="23" t="s">
        <v>71</v>
      </c>
      <c r="C305" t="s">
        <v>72</v>
      </c>
      <c r="D305" s="59" t="s">
        <v>105</v>
      </c>
      <c r="E305" s="48"/>
      <c r="F305" s="48"/>
      <c r="G305" s="48"/>
      <c r="H305" s="48"/>
      <c r="I305" s="48"/>
      <c r="J305" s="48"/>
      <c r="K305" s="48"/>
      <c r="L305" s="47"/>
      <c r="M305" s="28" t="s">
        <v>71</v>
      </c>
    </row>
    <row r="306" spans="2:13" hidden="1" x14ac:dyDescent="0.2">
      <c r="B306" s="24"/>
      <c r="C306" t="s">
        <v>18</v>
      </c>
      <c r="D306" s="17">
        <f t="shared" ref="D306:K307" si="55">IF(ISBLANK(D288),"",IF(HOUR(D288)&gt;12,HOUR(D288)+(MINUTE(D288)/60)-24,HOUR(D288)+(MINUTE(D288)/60)))</f>
        <v>-3.5</v>
      </c>
      <c r="E306" s="17" t="str">
        <f t="shared" si="55"/>
        <v/>
      </c>
      <c r="F306" s="17" t="str">
        <f t="shared" si="55"/>
        <v/>
      </c>
      <c r="G306" s="17" t="str">
        <f t="shared" si="55"/>
        <v/>
      </c>
      <c r="H306" s="17" t="str">
        <f t="shared" si="55"/>
        <v/>
      </c>
      <c r="I306" s="17" t="str">
        <f t="shared" si="55"/>
        <v/>
      </c>
      <c r="J306" s="17" t="str">
        <f t="shared" si="55"/>
        <v/>
      </c>
      <c r="K306" s="17" t="str">
        <f t="shared" si="55"/>
        <v/>
      </c>
      <c r="L306" s="30" t="e">
        <f>AVERAGE(E306:K306)</f>
        <v>#DIV/0!</v>
      </c>
      <c r="M306" s="22"/>
    </row>
    <row r="307" spans="2:13" hidden="1" x14ac:dyDescent="0.2">
      <c r="B307" s="24"/>
      <c r="C307" t="s">
        <v>19</v>
      </c>
      <c r="D307" s="17">
        <f t="shared" si="55"/>
        <v>-2.5</v>
      </c>
      <c r="E307" s="17" t="str">
        <f t="shared" si="55"/>
        <v/>
      </c>
      <c r="F307" s="17" t="str">
        <f t="shared" si="55"/>
        <v/>
      </c>
      <c r="G307" s="17" t="str">
        <f t="shared" si="55"/>
        <v/>
      </c>
      <c r="H307" s="17" t="str">
        <f t="shared" si="55"/>
        <v/>
      </c>
      <c r="I307" s="17" t="str">
        <f t="shared" si="55"/>
        <v/>
      </c>
      <c r="J307" s="17" t="str">
        <f t="shared" si="55"/>
        <v/>
      </c>
      <c r="K307" s="17" t="str">
        <f t="shared" si="55"/>
        <v/>
      </c>
      <c r="L307" s="30" t="e">
        <f>AVERAGE(E307:K307)</f>
        <v>#DIV/0!</v>
      </c>
      <c r="M307" s="22"/>
    </row>
    <row r="308" spans="2:13" hidden="1" x14ac:dyDescent="0.2">
      <c r="B308" s="24"/>
      <c r="C308" t="s">
        <v>20</v>
      </c>
      <c r="D308" s="17">
        <f t="shared" ref="D308:K309" si="56">IF(ISBLANK(D293),"",HOUR(D293)+(MINUTE(D293)/60))</f>
        <v>6.5</v>
      </c>
      <c r="E308" s="17" t="str">
        <f t="shared" si="56"/>
        <v/>
      </c>
      <c r="F308" s="17" t="str">
        <f t="shared" si="56"/>
        <v/>
      </c>
      <c r="G308" s="17" t="str">
        <f t="shared" si="56"/>
        <v/>
      </c>
      <c r="H308" s="17" t="str">
        <f t="shared" si="56"/>
        <v/>
      </c>
      <c r="I308" s="17" t="str">
        <f t="shared" si="56"/>
        <v/>
      </c>
      <c r="J308" s="17" t="str">
        <f t="shared" si="56"/>
        <v/>
      </c>
      <c r="K308" s="17" t="str">
        <f t="shared" si="56"/>
        <v/>
      </c>
      <c r="L308" s="30" t="e">
        <f>AVERAGE(E308:K308)</f>
        <v>#DIV/0!</v>
      </c>
      <c r="M308" s="22"/>
    </row>
    <row r="309" spans="2:13" hidden="1" x14ac:dyDescent="0.2">
      <c r="B309" s="24"/>
      <c r="C309" t="s">
        <v>21</v>
      </c>
      <c r="D309" s="17">
        <f t="shared" si="56"/>
        <v>7.166666666666667</v>
      </c>
      <c r="E309" s="17" t="str">
        <f t="shared" si="56"/>
        <v/>
      </c>
      <c r="F309" s="17" t="str">
        <f t="shared" si="56"/>
        <v/>
      </c>
      <c r="G309" s="17" t="str">
        <f t="shared" si="56"/>
        <v/>
      </c>
      <c r="H309" s="17" t="str">
        <f t="shared" si="56"/>
        <v/>
      </c>
      <c r="I309" s="17" t="str">
        <f t="shared" si="56"/>
        <v/>
      </c>
      <c r="J309" s="17" t="str">
        <f t="shared" si="56"/>
        <v/>
      </c>
      <c r="K309" s="17" t="str">
        <f t="shared" si="56"/>
        <v/>
      </c>
      <c r="L309" s="30" t="e">
        <f>AVERAGE(E309:K309)</f>
        <v>#DIV/0!</v>
      </c>
      <c r="M309" s="22"/>
    </row>
    <row r="310" spans="2:13" hidden="1" x14ac:dyDescent="0.2">
      <c r="B310" s="24"/>
      <c r="E310" s="1"/>
      <c r="F310" s="1"/>
      <c r="G310" s="1"/>
      <c r="H310" s="1"/>
      <c r="I310" s="1"/>
      <c r="J310" s="1"/>
      <c r="K310" s="1"/>
      <c r="L310" s="32"/>
      <c r="M310" s="22"/>
    </row>
    <row r="311" spans="2:13" x14ac:dyDescent="0.2">
      <c r="B311" s="25" t="s">
        <v>54</v>
      </c>
      <c r="C311" s="12" t="s">
        <v>3</v>
      </c>
      <c r="D311" s="30">
        <f t="shared" ref="D311:K311" si="57">IF(ISBLANK(D289),"", IF(ISBLANK(D294),"",24*IF(D289&gt;D294,D294+1-D289,D294-D289)))</f>
        <v>9.6666666666666679</v>
      </c>
      <c r="E311" s="30" t="str">
        <f t="shared" si="57"/>
        <v/>
      </c>
      <c r="F311" s="30" t="str">
        <f t="shared" si="57"/>
        <v/>
      </c>
      <c r="G311" s="30" t="str">
        <f t="shared" si="57"/>
        <v/>
      </c>
      <c r="H311" s="30" t="str">
        <f t="shared" si="57"/>
        <v/>
      </c>
      <c r="I311" s="30" t="str">
        <f t="shared" si="57"/>
        <v/>
      </c>
      <c r="J311" s="30" t="str">
        <f t="shared" si="57"/>
        <v/>
      </c>
      <c r="K311" s="30" t="str">
        <f t="shared" si="57"/>
        <v/>
      </c>
      <c r="L311" s="36" t="e">
        <f>SUM(E311:K311)/(COUNTA(E311:K311)-COUNTBLANK(E311:K311))</f>
        <v>#DIV/0!</v>
      </c>
      <c r="M311" s="28" t="s">
        <v>54</v>
      </c>
    </row>
    <row r="312" spans="2:13" x14ac:dyDescent="0.2">
      <c r="B312" s="25" t="s">
        <v>55</v>
      </c>
      <c r="C312" s="12" t="s">
        <v>4</v>
      </c>
      <c r="D312" s="30">
        <f t="shared" ref="D312:K312" si="58">IF(ISBLANK(D311),"",(IF(ISBLANK(D290),"",IF(ISBLANK(D292),"",D311-((D290+D292)/60)-(D309-D308)))))</f>
        <v>6.916666666666667</v>
      </c>
      <c r="E312" s="30" t="str">
        <f t="shared" si="58"/>
        <v/>
      </c>
      <c r="F312" s="30" t="str">
        <f t="shared" si="58"/>
        <v/>
      </c>
      <c r="G312" s="30" t="str">
        <f t="shared" si="58"/>
        <v/>
      </c>
      <c r="H312" s="30" t="str">
        <f t="shared" si="58"/>
        <v/>
      </c>
      <c r="I312" s="30" t="str">
        <f t="shared" si="58"/>
        <v/>
      </c>
      <c r="J312" s="30" t="str">
        <f t="shared" si="58"/>
        <v/>
      </c>
      <c r="K312" s="30" t="str">
        <f t="shared" si="58"/>
        <v/>
      </c>
      <c r="L312" s="36" t="e">
        <f>SUM(E312:K312)/(COUNTA(E312:K312)-COUNTBLANK(E312:K312))</f>
        <v>#DIV/0!</v>
      </c>
      <c r="M312" s="28" t="s">
        <v>55</v>
      </c>
    </row>
    <row r="313" spans="2:13" ht="13.5" thickBot="1" x14ac:dyDescent="0.25">
      <c r="B313" s="26" t="s">
        <v>56</v>
      </c>
      <c r="C313" s="27" t="s">
        <v>22</v>
      </c>
      <c r="D313" s="31">
        <f t="shared" ref="D313:H313" si="59">IF(ISERROR(D312/D311),"",IF(ISBLANK(D312),"",D312/D311))</f>
        <v>0.71551724137931028</v>
      </c>
      <c r="E313" s="31" t="str">
        <f t="shared" si="59"/>
        <v/>
      </c>
      <c r="F313" s="31" t="str">
        <f t="shared" si="59"/>
        <v/>
      </c>
      <c r="G313" s="31" t="str">
        <f t="shared" si="59"/>
        <v/>
      </c>
      <c r="H313" s="31" t="str">
        <f t="shared" si="59"/>
        <v/>
      </c>
      <c r="I313" s="31" t="str">
        <f>IF(ISERROR(I312/I311),"",IF(ISBLANK(I312),"",I312/I311))</f>
        <v/>
      </c>
      <c r="J313" s="31" t="str">
        <f>IF(ISERROR(J312/J311),"",IF(ISBLANK(J312),"",J312/J311))</f>
        <v/>
      </c>
      <c r="K313" s="31" t="str">
        <f>IF(ISERROR(K312/K311),"",IF(ISBLANK(K312),"",K312/K311))</f>
        <v/>
      </c>
      <c r="L313" s="38" t="e">
        <f>SUM(E313:K313)/(COUNTA(E313:K313)-COUNTBLANK(E313:K313))</f>
        <v>#DIV/0!</v>
      </c>
      <c r="M313" s="29" t="s">
        <v>56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2C1D9-5E83-49AB-AB8E-690800E0E996}">
  <dimension ref="B1:K7"/>
  <sheetViews>
    <sheetView zoomScale="90" zoomScaleNormal="90" workbookViewId="0">
      <selection activeCell="F15" sqref="F15"/>
    </sheetView>
  </sheetViews>
  <sheetFormatPr defaultColWidth="14.42578125" defaultRowHeight="30.75" customHeight="1" x14ac:dyDescent="0.2"/>
  <cols>
    <col min="3" max="10" width="7.42578125" customWidth="1"/>
    <col min="11" max="11" width="19.5703125" customWidth="1"/>
    <col min="12" max="22" width="6.140625" customWidth="1"/>
    <col min="23" max="23" width="18.5703125" customWidth="1"/>
  </cols>
  <sheetData>
    <row r="1" spans="2:11" s="78" customFormat="1" ht="25.5" customHeight="1" x14ac:dyDescent="0.2">
      <c r="C1" s="79" t="s">
        <v>128</v>
      </c>
      <c r="D1" s="79"/>
      <c r="E1" s="79"/>
      <c r="F1" s="79"/>
      <c r="G1" s="79"/>
      <c r="H1" s="79"/>
      <c r="I1" s="79"/>
      <c r="J1" s="79"/>
    </row>
    <row r="2" spans="2:11" s="76" customFormat="1" ht="39" customHeight="1" x14ac:dyDescent="0.2">
      <c r="C2" s="78" t="s">
        <v>39</v>
      </c>
      <c r="D2" s="78" t="s">
        <v>40</v>
      </c>
      <c r="E2" s="78" t="s">
        <v>127</v>
      </c>
      <c r="F2" s="78" t="s">
        <v>42</v>
      </c>
      <c r="G2" s="78" t="s">
        <v>43</v>
      </c>
      <c r="H2" s="78" t="s">
        <v>44</v>
      </c>
      <c r="I2" s="78" t="s">
        <v>126</v>
      </c>
      <c r="J2" s="78" t="s">
        <v>125</v>
      </c>
      <c r="K2" s="77"/>
    </row>
    <row r="3" spans="2:11" ht="20.25" customHeight="1" x14ac:dyDescent="0.2">
      <c r="B3" t="s">
        <v>124</v>
      </c>
      <c r="C3" s="16"/>
      <c r="D3" s="16"/>
      <c r="E3" s="16"/>
      <c r="F3" s="16"/>
      <c r="G3" s="16"/>
      <c r="H3" s="16"/>
      <c r="I3" s="16"/>
      <c r="J3" s="16"/>
    </row>
    <row r="7" spans="2:11" ht="36" customHeight="1" x14ac:dyDescent="0.2"/>
  </sheetData>
  <mergeCells count="1">
    <mergeCell ref="C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"/>
  <sheetViews>
    <sheetView workbookViewId="0">
      <selection activeCell="A3" sqref="A3"/>
    </sheetView>
  </sheetViews>
  <sheetFormatPr defaultColWidth="8.85546875" defaultRowHeight="12.75" x14ac:dyDescent="0.2"/>
  <sheetData>
    <row r="1" spans="1:12" x14ac:dyDescent="0.2"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48</v>
      </c>
      <c r="L1" t="s">
        <v>47</v>
      </c>
    </row>
    <row r="2" spans="1:12" x14ac:dyDescent="0.2">
      <c r="A2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T54"/>
  <sheetViews>
    <sheetView workbookViewId="0">
      <selection activeCell="R9" sqref="R9"/>
    </sheetView>
  </sheetViews>
  <sheetFormatPr defaultColWidth="8.85546875" defaultRowHeight="12.75" x14ac:dyDescent="0.2"/>
  <sheetData>
    <row r="2" spans="4:20" ht="18" x14ac:dyDescent="0.25">
      <c r="D2" s="6" t="s">
        <v>16</v>
      </c>
      <c r="T2" s="6" t="s">
        <v>102</v>
      </c>
    </row>
    <row r="29" spans="4:4" ht="18" x14ac:dyDescent="0.25">
      <c r="D29" s="6" t="s">
        <v>17</v>
      </c>
    </row>
    <row r="54" spans="4:4" ht="18" x14ac:dyDescent="0.25">
      <c r="D54" s="6" t="s">
        <v>15</v>
      </c>
    </row>
  </sheetData>
  <phoneticPr fontId="3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7"/>
  <sheetViews>
    <sheetView workbookViewId="0">
      <selection activeCell="J6" sqref="J6"/>
    </sheetView>
  </sheetViews>
  <sheetFormatPr defaultColWidth="8.85546875" defaultRowHeight="12.75" x14ac:dyDescent="0.2"/>
  <cols>
    <col min="1" max="1" width="16.42578125" bestFit="1" customWidth="1"/>
  </cols>
  <sheetData>
    <row r="1" spans="1:11" x14ac:dyDescent="0.2">
      <c r="B1" s="5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  <c r="H1" s="5" t="s">
        <v>30</v>
      </c>
      <c r="I1" s="5" t="s">
        <v>31</v>
      </c>
      <c r="J1" s="5" t="s">
        <v>32</v>
      </c>
      <c r="K1" s="5" t="s">
        <v>33</v>
      </c>
    </row>
    <row r="2" spans="1:11" x14ac:dyDescent="0.2">
      <c r="A2" s="5" t="s">
        <v>11</v>
      </c>
      <c r="B2" s="13" t="e">
        <f>'Enter Sleep Diary Here'!L11</f>
        <v>#DIV/0!</v>
      </c>
      <c r="C2" s="13" t="e">
        <f>'Enter Sleep Diary Here'!L42</f>
        <v>#DIV/0!</v>
      </c>
      <c r="D2" s="13" t="e">
        <f>'Enter Sleep Diary Here'!L73</f>
        <v>#DIV/0!</v>
      </c>
      <c r="E2" s="13" t="e">
        <f>'Enter Sleep Diary Here'!$L104</f>
        <v>#DIV/0!</v>
      </c>
      <c r="F2" s="13" t="e">
        <f>'Enter Sleep Diary Here'!$L135</f>
        <v>#DIV/0!</v>
      </c>
      <c r="G2" s="13" t="e">
        <f>'Enter Sleep Diary Here'!L166</f>
        <v>#DIV/0!</v>
      </c>
      <c r="H2" s="13" t="e">
        <f>'Enter Sleep Diary Here'!L197</f>
        <v>#DIV/0!</v>
      </c>
      <c r="I2" s="13" t="e">
        <f>'Enter Sleep Diary Here'!L228</f>
        <v>#DIV/0!</v>
      </c>
      <c r="J2" s="13" t="e">
        <f>'Enter Sleep Diary Here'!L259</f>
        <v>#DIV/0!</v>
      </c>
      <c r="K2" s="13" t="e">
        <f>'Enter Sleep Diary Here'!L290</f>
        <v>#DIV/0!</v>
      </c>
    </row>
    <row r="3" spans="1:11" x14ac:dyDescent="0.2">
      <c r="A3" s="5" t="s">
        <v>23</v>
      </c>
      <c r="B3" s="13" t="e">
        <f>'Enter Sleep Diary Here'!L13</f>
        <v>#DIV/0!</v>
      </c>
      <c r="C3" s="13" t="e">
        <f>'Enter Sleep Diary Here'!L44</f>
        <v>#DIV/0!</v>
      </c>
      <c r="D3" s="13" t="e">
        <f>'Enter Sleep Diary Here'!L75</f>
        <v>#DIV/0!</v>
      </c>
      <c r="E3" s="13" t="e">
        <f>'Enter Sleep Diary Here'!$L106</f>
        <v>#DIV/0!</v>
      </c>
      <c r="F3" s="13" t="e">
        <f>'Enter Sleep Diary Here'!$L137</f>
        <v>#DIV/0!</v>
      </c>
      <c r="G3" s="13" t="e">
        <f>'Enter Sleep Diary Here'!L168</f>
        <v>#DIV/0!</v>
      </c>
      <c r="H3" s="13" t="e">
        <f>'Enter Sleep Diary Here'!L199</f>
        <v>#DIV/0!</v>
      </c>
      <c r="I3" s="13" t="e">
        <f>'Enter Sleep Diary Here'!L230</f>
        <v>#DIV/0!</v>
      </c>
      <c r="J3" s="13" t="e">
        <f>'Enter Sleep Diary Here'!L261</f>
        <v>#DIV/0!</v>
      </c>
      <c r="K3" s="13" t="e">
        <f>'Enter Sleep Diary Here'!L292</f>
        <v>#DIV/0!</v>
      </c>
    </row>
    <row r="4" spans="1:11" x14ac:dyDescent="0.2">
      <c r="A4" s="5" t="s">
        <v>13</v>
      </c>
      <c r="B4" s="13" t="e">
        <f>'Enter Sleep Diary Here'!L32</f>
        <v>#DIV/0!</v>
      </c>
      <c r="C4" s="13" t="e">
        <f>'Enter Sleep Diary Here'!L63</f>
        <v>#DIV/0!</v>
      </c>
      <c r="D4" s="13" t="e">
        <f>'Enter Sleep Diary Here'!L94</f>
        <v>#DIV/0!</v>
      </c>
      <c r="E4" s="13" t="e">
        <f>'Enter Sleep Diary Here'!$L125</f>
        <v>#DIV/0!</v>
      </c>
      <c r="F4" s="13" t="e">
        <f>'Enter Sleep Diary Here'!$L156</f>
        <v>#DIV/0!</v>
      </c>
      <c r="G4" s="13" t="e">
        <f>'Enter Sleep Diary Here'!L187</f>
        <v>#DIV/0!</v>
      </c>
      <c r="H4" s="13" t="e">
        <f>'Enter Sleep Diary Here'!L218</f>
        <v>#DIV/0!</v>
      </c>
      <c r="I4" s="13" t="e">
        <f>'Enter Sleep Diary Here'!L249</f>
        <v>#DIV/0!</v>
      </c>
      <c r="J4" s="13" t="e">
        <f>'Enter Sleep Diary Here'!L280</f>
        <v>#DIV/0!</v>
      </c>
      <c r="K4" s="13" t="e">
        <f>'Enter Sleep Diary Here'!L311</f>
        <v>#DIV/0!</v>
      </c>
    </row>
    <row r="5" spans="1:11" x14ac:dyDescent="0.2">
      <c r="A5" s="5" t="s">
        <v>4</v>
      </c>
      <c r="B5" s="13" t="e">
        <f>'Enter Sleep Diary Here'!L33</f>
        <v>#DIV/0!</v>
      </c>
      <c r="C5" s="13" t="e">
        <f>'Enter Sleep Diary Here'!L64</f>
        <v>#DIV/0!</v>
      </c>
      <c r="D5" s="13" t="e">
        <f>'Enter Sleep Diary Here'!L95</f>
        <v>#DIV/0!</v>
      </c>
      <c r="E5" s="13" t="e">
        <f>'Enter Sleep Diary Here'!$L126</f>
        <v>#DIV/0!</v>
      </c>
      <c r="F5" s="13" t="e">
        <f>'Enter Sleep Diary Here'!$L157</f>
        <v>#DIV/0!</v>
      </c>
      <c r="G5" s="13" t="e">
        <f>'Enter Sleep Diary Here'!L188</f>
        <v>#DIV/0!</v>
      </c>
      <c r="H5" s="13" t="e">
        <f>'Enter Sleep Diary Here'!L219</f>
        <v>#DIV/0!</v>
      </c>
      <c r="I5" s="13" t="e">
        <f>'Enter Sleep Diary Here'!L250</f>
        <v>#DIV/0!</v>
      </c>
      <c r="J5" s="13" t="e">
        <f>'Enter Sleep Diary Here'!L281</f>
        <v>#DIV/0!</v>
      </c>
      <c r="K5" s="13" t="e">
        <f>'Enter Sleep Diary Here'!L312</f>
        <v>#DIV/0!</v>
      </c>
    </row>
    <row r="6" spans="1:11" x14ac:dyDescent="0.2">
      <c r="A6" s="5" t="s">
        <v>14</v>
      </c>
      <c r="B6" s="49" t="e">
        <f>'Enter Sleep Diary Here'!L34</f>
        <v>#DIV/0!</v>
      </c>
      <c r="C6" s="49" t="e">
        <f>'Enter Sleep Diary Here'!L65</f>
        <v>#DIV/0!</v>
      </c>
      <c r="D6" s="49" t="e">
        <f>'Enter Sleep Diary Here'!L96</f>
        <v>#DIV/0!</v>
      </c>
      <c r="E6" s="49" t="e">
        <f>'Enter Sleep Diary Here'!$L127</f>
        <v>#DIV/0!</v>
      </c>
      <c r="F6" s="49" t="e">
        <f>'Enter Sleep Diary Here'!$L158</f>
        <v>#DIV/0!</v>
      </c>
      <c r="G6" s="49" t="e">
        <f>'Enter Sleep Diary Here'!L189</f>
        <v>#DIV/0!</v>
      </c>
      <c r="H6" s="49" t="e">
        <f>'Enter Sleep Diary Here'!L220</f>
        <v>#DIV/0!</v>
      </c>
      <c r="I6" s="49" t="e">
        <f>'Enter Sleep Diary Here'!L251</f>
        <v>#DIV/0!</v>
      </c>
      <c r="J6" s="49" t="e">
        <f>'Enter Sleep Diary Here'!L282</f>
        <v>#DIV/0!</v>
      </c>
      <c r="K6" s="49" t="e">
        <f>'Enter Sleep Diary Here'!L313</f>
        <v>#DIV/0!</v>
      </c>
    </row>
    <row r="7" spans="1:11" x14ac:dyDescent="0.2">
      <c r="A7" s="5" t="s">
        <v>103</v>
      </c>
      <c r="B7" s="50" t="e">
        <f>'Enter Sleep Diary Here'!L18</f>
        <v>#DIV/0!</v>
      </c>
      <c r="C7" s="50" t="e">
        <f>'Enter Sleep Diary Here'!L49</f>
        <v>#DIV/0!</v>
      </c>
      <c r="D7" s="50" t="e">
        <f>'Enter Sleep Diary Here'!L80</f>
        <v>#DIV/0!</v>
      </c>
      <c r="E7" s="50" t="e">
        <f>'Enter Sleep Diary Here'!L111</f>
        <v>#DIV/0!</v>
      </c>
      <c r="F7" s="50" t="e">
        <f>'Enter Sleep Diary Here'!L142</f>
        <v>#DIV/0!</v>
      </c>
      <c r="G7" s="50" t="e">
        <f>'Enter Sleep Diary Here'!L173</f>
        <v>#DIV/0!</v>
      </c>
      <c r="H7" s="50" t="e">
        <f>'Enter Sleep Diary Here'!L204</f>
        <v>#DIV/0!</v>
      </c>
      <c r="I7" s="50" t="e">
        <f>'Enter Sleep Diary Here'!L235</f>
        <v>#DIV/0!</v>
      </c>
      <c r="J7" s="50" t="e">
        <f>'Enter Sleep Diary Here'!L266</f>
        <v>#DIV/0!</v>
      </c>
      <c r="K7" s="50" t="e">
        <f>'Enter Sleep Diary Here'!L297</f>
        <v>#DIV/0!</v>
      </c>
    </row>
    <row r="8" spans="1:11" x14ac:dyDescent="0.2">
      <c r="A8" s="5" t="s">
        <v>104</v>
      </c>
      <c r="B8" s="50" t="e">
        <f>'Enter Sleep Diary Here'!L19</f>
        <v>#DIV/0!</v>
      </c>
      <c r="C8" s="50" t="e">
        <f>'Enter Sleep Diary Here'!L50</f>
        <v>#DIV/0!</v>
      </c>
      <c r="D8" s="50" t="e">
        <f>'Enter Sleep Diary Here'!L81</f>
        <v>#DIV/0!</v>
      </c>
      <c r="E8" s="50" t="e">
        <f>'Enter Sleep Diary Here'!L112</f>
        <v>#DIV/0!</v>
      </c>
      <c r="F8" s="50" t="e">
        <f>'Enter Sleep Diary Here'!L143</f>
        <v>#DIV/0!</v>
      </c>
      <c r="G8" s="50" t="e">
        <f>'Enter Sleep Diary Here'!L174</f>
        <v>#DIV/0!</v>
      </c>
      <c r="H8" s="50" t="e">
        <f>'Enter Sleep Diary Here'!L205</f>
        <v>#DIV/0!</v>
      </c>
      <c r="I8" s="50" t="e">
        <f>'Enter Sleep Diary Here'!L236</f>
        <v>#DIV/0!</v>
      </c>
      <c r="J8" s="50" t="e">
        <f>'Enter Sleep Diary Here'!L267</f>
        <v>#DIV/0!</v>
      </c>
      <c r="K8" s="50" t="e">
        <f>'Enter Sleep Diary Here'!L298</f>
        <v>#DIV/0!</v>
      </c>
    </row>
    <row r="10" spans="1:11" x14ac:dyDescent="0.2">
      <c r="A10" s="15" t="s">
        <v>24</v>
      </c>
      <c r="B10" s="7"/>
    </row>
    <row r="11" spans="1:11" x14ac:dyDescent="0.2">
      <c r="A11" s="8" t="s">
        <v>25</v>
      </c>
      <c r="B11" s="9"/>
    </row>
    <row r="12" spans="1:11" x14ac:dyDescent="0.2">
      <c r="A12" s="8" t="s">
        <v>26</v>
      </c>
      <c r="B12" s="9"/>
    </row>
    <row r="13" spans="1:11" x14ac:dyDescent="0.2">
      <c r="A13" s="8" t="s">
        <v>27</v>
      </c>
      <c r="B13" s="9"/>
    </row>
    <row r="14" spans="1:11" x14ac:dyDescent="0.2">
      <c r="A14" s="8" t="s">
        <v>28</v>
      </c>
      <c r="B14" s="9"/>
    </row>
    <row r="15" spans="1:11" x14ac:dyDescent="0.2">
      <c r="A15" s="10" t="s">
        <v>29</v>
      </c>
      <c r="B15" s="11"/>
    </row>
    <row r="36" spans="5:5" x14ac:dyDescent="0.2">
      <c r="E36" s="14"/>
    </row>
    <row r="37" spans="5:5" x14ac:dyDescent="0.2">
      <c r="E37" s="14"/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3" sqref="H3"/>
    </sheetView>
  </sheetViews>
  <sheetFormatPr defaultColWidth="8.85546875" defaultRowHeight="12.75" x14ac:dyDescent="0.2"/>
  <sheetData>
    <row r="1" spans="1:1" x14ac:dyDescent="0.2">
      <c r="A1" s="3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</vt:vector>
  </HeadingPairs>
  <TitlesOfParts>
    <vt:vector size="8" baseType="lpstr">
      <vt:lpstr>Example</vt:lpstr>
      <vt:lpstr>Enter Sleep Diary Here</vt:lpstr>
      <vt:lpstr>PCL + Graph</vt:lpstr>
      <vt:lpstr>ISI + Graph</vt:lpstr>
      <vt:lpstr>Summary Graphs</vt:lpstr>
      <vt:lpstr>Weekly Summary Sheet</vt:lpstr>
      <vt:lpstr>Citation</vt:lpstr>
      <vt:lpstr>Chart1</vt:lpstr>
    </vt:vector>
  </TitlesOfParts>
  <Company>Stanford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Manber</dc:creator>
  <cp:lastModifiedBy>Pruiksma, Kristi M</cp:lastModifiedBy>
  <dcterms:created xsi:type="dcterms:W3CDTF">2010-06-21T20:48:10Z</dcterms:created>
  <dcterms:modified xsi:type="dcterms:W3CDTF">2024-05-21T15:17:45Z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